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zczepanczyk\Desktop\Model biznesu\"/>
    </mc:Choice>
  </mc:AlternateContent>
  <bookViews>
    <workbookView xWindow="480" yWindow="72" windowWidth="9540" windowHeight="7908" tabRatio="839" activeTab="2"/>
  </bookViews>
  <sheets>
    <sheet name="SWOT-TOWS" sheetId="1" r:id="rId1"/>
    <sheet name="T F_szans-A_moc" sheetId="4" r:id="rId2"/>
    <sheet name="T F_szans-C_slab" sheetId="3" r:id="rId3"/>
    <sheet name="T H_zagr-A_moc" sheetId="5" r:id="rId4"/>
    <sheet name="T H_zagr-C_slab" sheetId="2" r:id="rId5"/>
    <sheet name="S A_moc-F_szans" sheetId="10" r:id="rId6"/>
    <sheet name="S A_moc-H_zagr" sheetId="8" r:id="rId7"/>
    <sheet name="S C_slab-F_szans" sheetId="9" r:id="rId8"/>
    <sheet name="S C_slab-H_zagr" sheetId="7" r:id="rId9"/>
    <sheet name="podsum" sheetId="6" r:id="rId10"/>
  </sheets>
  <definedNames>
    <definedName name="_GoBack" localSheetId="0">'SWOT-TOWS'!$F$9</definedName>
  </definedNames>
  <calcPr calcId="152511"/>
</workbook>
</file>

<file path=xl/calcChain.xml><?xml version="1.0" encoding="utf-8"?>
<calcChain xmlns="http://schemas.openxmlformats.org/spreadsheetml/2006/main">
  <c r="AG22" i="1" l="1"/>
  <c r="AG11" i="1" s="1"/>
  <c r="AE22" i="1"/>
  <c r="AE11" i="1" s="1"/>
  <c r="C20" i="3"/>
  <c r="D20" i="3"/>
  <c r="S8" i="10"/>
  <c r="S9" i="10"/>
  <c r="S10" i="10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A2" i="5"/>
  <c r="R2" i="5"/>
  <c r="S2" i="5"/>
  <c r="A3" i="5"/>
  <c r="R3" i="5"/>
  <c r="S3" i="5"/>
  <c r="A4" i="5"/>
  <c r="R4" i="5"/>
  <c r="S4" i="5"/>
  <c r="A5" i="5"/>
  <c r="R5" i="5"/>
  <c r="S5" i="5"/>
  <c r="A6" i="5"/>
  <c r="R6" i="5"/>
  <c r="S6" i="5"/>
  <c r="A7" i="5"/>
  <c r="R7" i="5"/>
  <c r="S7" i="5"/>
  <c r="A8" i="5"/>
  <c r="R8" i="5"/>
  <c r="S8" i="5"/>
  <c r="A9" i="5"/>
  <c r="R9" i="5"/>
  <c r="S9" i="5"/>
  <c r="A10" i="5"/>
  <c r="R10" i="5"/>
  <c r="S10" i="5"/>
  <c r="A11" i="5"/>
  <c r="R11" i="5"/>
  <c r="S11" i="5"/>
  <c r="A12" i="5"/>
  <c r="R12" i="5"/>
  <c r="S12" i="5"/>
  <c r="A13" i="5"/>
  <c r="R13" i="5"/>
  <c r="S13" i="5"/>
  <c r="A14" i="5"/>
  <c r="R14" i="5"/>
  <c r="S14" i="5"/>
  <c r="A15" i="5"/>
  <c r="R15" i="5"/>
  <c r="S15" i="5"/>
  <c r="A16" i="5"/>
  <c r="R16" i="5"/>
  <c r="S16" i="5"/>
  <c r="A17" i="5"/>
  <c r="R17" i="5"/>
  <c r="S17" i="5"/>
  <c r="A18" i="5"/>
  <c r="R18" i="5"/>
  <c r="S18" i="5"/>
  <c r="A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B22" i="5" s="1"/>
  <c r="C21" i="5"/>
  <c r="C22" i="5" s="1"/>
  <c r="D21" i="5"/>
  <c r="D22" i="5" s="1"/>
  <c r="E21" i="5"/>
  <c r="E22" i="5" s="1"/>
  <c r="F21" i="5"/>
  <c r="F22" i="5" s="1"/>
  <c r="G21" i="5"/>
  <c r="G22" i="5" s="1"/>
  <c r="H21" i="5"/>
  <c r="H22" i="5" s="1"/>
  <c r="I21" i="5"/>
  <c r="J21" i="5"/>
  <c r="J22" i="5" s="1"/>
  <c r="K21" i="5"/>
  <c r="K22" i="5" s="1"/>
  <c r="L21" i="5"/>
  <c r="M21" i="5"/>
  <c r="N21" i="5"/>
  <c r="O21" i="5"/>
  <c r="P21" i="5"/>
  <c r="Q21" i="5"/>
  <c r="S7" i="10"/>
  <c r="G1" i="7"/>
  <c r="F1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Q1" i="8"/>
  <c r="P1" i="8"/>
  <c r="O1" i="8"/>
  <c r="N1" i="8"/>
  <c r="M1" i="8"/>
  <c r="L1" i="8"/>
  <c r="K1" i="8"/>
  <c r="J1" i="8"/>
  <c r="H1" i="8"/>
  <c r="G1" i="8"/>
  <c r="F1" i="8"/>
  <c r="A3" i="2"/>
  <c r="A4" i="2"/>
  <c r="A5" i="2"/>
  <c r="A6" i="2"/>
  <c r="A7" i="2"/>
  <c r="A8" i="2"/>
  <c r="I1" i="2"/>
  <c r="I1" i="3"/>
  <c r="I1" i="1"/>
  <c r="R19" i="7" s="1"/>
  <c r="G1" i="1"/>
  <c r="R19" i="10" s="1"/>
  <c r="D1" i="1"/>
  <c r="D100" i="1" s="1"/>
  <c r="B1" i="1"/>
  <c r="B100" i="1" s="1"/>
  <c r="C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00" i="1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3" i="7"/>
  <c r="S3" i="7"/>
  <c r="R4" i="7"/>
  <c r="S4" i="7"/>
  <c r="R5" i="7"/>
  <c r="S5" i="7"/>
  <c r="R6" i="7"/>
  <c r="S6" i="7"/>
  <c r="R7" i="7"/>
  <c r="S7" i="7"/>
  <c r="R8" i="7"/>
  <c r="S8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R18" i="7"/>
  <c r="S18" i="7"/>
  <c r="S19" i="7"/>
  <c r="Q20" i="7"/>
  <c r="Q22" i="7" s="1"/>
  <c r="P20" i="7"/>
  <c r="P22" i="7" s="1"/>
  <c r="O20" i="7"/>
  <c r="N20" i="7"/>
  <c r="N22" i="7" s="1"/>
  <c r="M20" i="7"/>
  <c r="M22" i="7" s="1"/>
  <c r="L20" i="7"/>
  <c r="L22" i="7" s="1"/>
  <c r="K20" i="7"/>
  <c r="J20" i="7"/>
  <c r="J22" i="7" s="1"/>
  <c r="I20" i="7"/>
  <c r="I22" i="7" s="1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3" i="9"/>
  <c r="S3" i="9"/>
  <c r="R4" i="9"/>
  <c r="S4" i="9"/>
  <c r="R5" i="9"/>
  <c r="S5" i="9"/>
  <c r="R6" i="9"/>
  <c r="S6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S19" i="9"/>
  <c r="Q20" i="8"/>
  <c r="P20" i="8"/>
  <c r="O20" i="8"/>
  <c r="O22" i="8" s="1"/>
  <c r="N20" i="8"/>
  <c r="M20" i="8"/>
  <c r="L20" i="8"/>
  <c r="K20" i="8"/>
  <c r="J20" i="8"/>
  <c r="I20" i="8"/>
  <c r="R3" i="8"/>
  <c r="S3" i="8"/>
  <c r="R4" i="8"/>
  <c r="S4" i="8"/>
  <c r="R5" i="8"/>
  <c r="S5" i="8"/>
  <c r="R6" i="8"/>
  <c r="S6" i="8"/>
  <c r="R7" i="8"/>
  <c r="S7" i="8"/>
  <c r="R8" i="8"/>
  <c r="S8" i="8"/>
  <c r="R9" i="8"/>
  <c r="S9" i="8"/>
  <c r="R10" i="8"/>
  <c r="S10" i="8"/>
  <c r="R11" i="8"/>
  <c r="S11" i="8"/>
  <c r="R12" i="8"/>
  <c r="S12" i="8"/>
  <c r="R13" i="8"/>
  <c r="S13" i="8"/>
  <c r="R14" i="8"/>
  <c r="S14" i="8"/>
  <c r="R15" i="8"/>
  <c r="S15" i="8"/>
  <c r="R16" i="8"/>
  <c r="S16" i="8"/>
  <c r="R17" i="8"/>
  <c r="S17" i="8"/>
  <c r="R18" i="8"/>
  <c r="S18" i="8"/>
  <c r="S1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Q20" i="10"/>
  <c r="Q20" i="9" s="1"/>
  <c r="P20" i="10"/>
  <c r="O20" i="10"/>
  <c r="O20" i="9" s="1"/>
  <c r="N20" i="10"/>
  <c r="M20" i="10"/>
  <c r="M20" i="9" s="1"/>
  <c r="L20" i="10"/>
  <c r="K20" i="10"/>
  <c r="K20" i="9" s="1"/>
  <c r="K22" i="9" s="1"/>
  <c r="J20" i="10"/>
  <c r="I20" i="10"/>
  <c r="I20" i="9" s="1"/>
  <c r="R3" i="10"/>
  <c r="R4" i="10"/>
  <c r="R5" i="10"/>
  <c r="R6" i="10"/>
  <c r="R7" i="10"/>
  <c r="R8" i="10"/>
  <c r="R9" i="10"/>
  <c r="T9" i="10" s="1"/>
  <c r="R10" i="10"/>
  <c r="R11" i="10"/>
  <c r="R12" i="10"/>
  <c r="R13" i="10"/>
  <c r="R14" i="10"/>
  <c r="R15" i="10"/>
  <c r="R16" i="10"/>
  <c r="R17" i="10"/>
  <c r="R18" i="10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Q20" i="2"/>
  <c r="Q22" i="2" s="1"/>
  <c r="P20" i="2"/>
  <c r="O20" i="2"/>
  <c r="N20" i="2"/>
  <c r="M20" i="2"/>
  <c r="M22" i="2" s="1"/>
  <c r="L20" i="2"/>
  <c r="K20" i="2"/>
  <c r="J20" i="2"/>
  <c r="I20" i="2"/>
  <c r="H20" i="2"/>
  <c r="G20" i="2"/>
  <c r="F20" i="2"/>
  <c r="E20" i="2"/>
  <c r="D20" i="2"/>
  <c r="C20" i="2"/>
  <c r="B20" i="2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Q20" i="3"/>
  <c r="P20" i="3"/>
  <c r="P22" i="3" s="1"/>
  <c r="O20" i="3"/>
  <c r="O22" i="3" s="1"/>
  <c r="N20" i="3"/>
  <c r="N22" i="3" s="1"/>
  <c r="M20" i="3"/>
  <c r="L20" i="3"/>
  <c r="L22" i="3" s="1"/>
  <c r="K20" i="3"/>
  <c r="K22" i="3" s="1"/>
  <c r="J20" i="3"/>
  <c r="J22" i="3" s="1"/>
  <c r="I20" i="3"/>
  <c r="Q20" i="4"/>
  <c r="P20" i="4"/>
  <c r="O20" i="4"/>
  <c r="O22" i="4" s="1"/>
  <c r="N20" i="4"/>
  <c r="M20" i="4"/>
  <c r="L20" i="4"/>
  <c r="K20" i="4"/>
  <c r="J20" i="4"/>
  <c r="I20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Q1" i="10"/>
  <c r="P1" i="10"/>
  <c r="O1" i="10"/>
  <c r="Q1" i="7"/>
  <c r="P1" i="7"/>
  <c r="O1" i="7"/>
  <c r="N1" i="7"/>
  <c r="M1" i="7"/>
  <c r="L1" i="7"/>
  <c r="K1" i="7"/>
  <c r="J1" i="7"/>
  <c r="A15" i="4"/>
  <c r="A16" i="4"/>
  <c r="A17" i="4"/>
  <c r="A18" i="4"/>
  <c r="A19" i="4"/>
  <c r="Q1" i="9"/>
  <c r="P1" i="9"/>
  <c r="O1" i="9"/>
  <c r="N1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3" i="10"/>
  <c r="A4" i="10"/>
  <c r="A5" i="10"/>
  <c r="N1" i="10"/>
  <c r="A9" i="2"/>
  <c r="A10" i="2"/>
  <c r="A11" i="2"/>
  <c r="A12" i="2"/>
  <c r="A13" i="2"/>
  <c r="A14" i="2"/>
  <c r="A15" i="2"/>
  <c r="A16" i="2"/>
  <c r="A17" i="2"/>
  <c r="A18" i="2"/>
  <c r="A19" i="2"/>
  <c r="Q1" i="2"/>
  <c r="P1" i="2"/>
  <c r="O1" i="2"/>
  <c r="N1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Q1" i="3"/>
  <c r="P1" i="3"/>
  <c r="O1" i="3"/>
  <c r="N1" i="3"/>
  <c r="Q1" i="4"/>
  <c r="P1" i="4"/>
  <c r="O1" i="4"/>
  <c r="N1" i="4"/>
  <c r="S2" i="4"/>
  <c r="R26" i="1"/>
  <c r="S26" i="1"/>
  <c r="S24" i="1"/>
  <c r="R24" i="1"/>
  <c r="H20" i="7"/>
  <c r="G20" i="7"/>
  <c r="F20" i="7"/>
  <c r="E20" i="7"/>
  <c r="D20" i="7"/>
  <c r="C20" i="7"/>
  <c r="B20" i="7"/>
  <c r="H20" i="10"/>
  <c r="G20" i="10"/>
  <c r="G20" i="9" s="1"/>
  <c r="F20" i="10"/>
  <c r="E20" i="10"/>
  <c r="E20" i="9" s="1"/>
  <c r="D20" i="10"/>
  <c r="C20" i="10"/>
  <c r="C20" i="9" s="1"/>
  <c r="B20" i="10"/>
  <c r="B20" i="9" s="1"/>
  <c r="H20" i="8"/>
  <c r="G20" i="8"/>
  <c r="F20" i="8"/>
  <c r="E20" i="8"/>
  <c r="D20" i="8"/>
  <c r="C20" i="8"/>
  <c r="B20" i="8"/>
  <c r="R2" i="9"/>
  <c r="R2" i="10"/>
  <c r="R2" i="7"/>
  <c r="R2" i="8"/>
  <c r="R2" i="3"/>
  <c r="H20" i="3"/>
  <c r="G20" i="3"/>
  <c r="F20" i="3"/>
  <c r="E20" i="3"/>
  <c r="E22" i="3" s="1"/>
  <c r="B20" i="3"/>
  <c r="R2" i="2"/>
  <c r="R2" i="4"/>
  <c r="H20" i="4"/>
  <c r="G20" i="4"/>
  <c r="F20" i="4"/>
  <c r="E20" i="4"/>
  <c r="D20" i="4"/>
  <c r="C20" i="4"/>
  <c r="B20" i="4"/>
  <c r="S6" i="1"/>
  <c r="S27" i="1" s="1"/>
  <c r="R6" i="1"/>
  <c r="R27" i="1" s="1"/>
  <c r="S4" i="1"/>
  <c r="S25" i="1" s="1"/>
  <c r="R4" i="1"/>
  <c r="R25" i="1" s="1"/>
  <c r="A2" i="9"/>
  <c r="M1" i="9"/>
  <c r="L1" i="9"/>
  <c r="K1" i="9"/>
  <c r="J1" i="9"/>
  <c r="I1" i="9"/>
  <c r="H1" i="9"/>
  <c r="G1" i="9"/>
  <c r="F1" i="9"/>
  <c r="E1" i="9"/>
  <c r="D1" i="9"/>
  <c r="C1" i="9"/>
  <c r="B1" i="9"/>
  <c r="M1" i="10"/>
  <c r="L1" i="10"/>
  <c r="K1" i="10"/>
  <c r="J1" i="10"/>
  <c r="I1" i="10"/>
  <c r="H1" i="10"/>
  <c r="G1" i="10"/>
  <c r="F1" i="10"/>
  <c r="E1" i="10"/>
  <c r="D1" i="10"/>
  <c r="C1" i="10"/>
  <c r="B1" i="10"/>
  <c r="A2" i="10"/>
  <c r="I1" i="7"/>
  <c r="H1" i="7"/>
  <c r="E1" i="7"/>
  <c r="D1" i="7"/>
  <c r="C1" i="7"/>
  <c r="B1" i="7"/>
  <c r="A2" i="7"/>
  <c r="I1" i="8"/>
  <c r="E1" i="8"/>
  <c r="D1" i="8"/>
  <c r="C1" i="8"/>
  <c r="B1" i="8"/>
  <c r="A2" i="8"/>
  <c r="M1" i="3"/>
  <c r="L1" i="3"/>
  <c r="K1" i="3"/>
  <c r="J1" i="3"/>
  <c r="H1" i="3"/>
  <c r="G1" i="3"/>
  <c r="F1" i="3"/>
  <c r="E1" i="3"/>
  <c r="D1" i="3"/>
  <c r="C1" i="3"/>
  <c r="B1" i="3"/>
  <c r="A7" i="4"/>
  <c r="A8" i="4"/>
  <c r="A9" i="4"/>
  <c r="A10" i="4"/>
  <c r="A11" i="4"/>
  <c r="A12" i="4"/>
  <c r="A13" i="4"/>
  <c r="A14" i="4"/>
  <c r="A2" i="3"/>
  <c r="M1" i="4"/>
  <c r="L1" i="4"/>
  <c r="K1" i="4"/>
  <c r="J1" i="4"/>
  <c r="I1" i="4"/>
  <c r="H1" i="4"/>
  <c r="G1" i="4"/>
  <c r="F1" i="4"/>
  <c r="E1" i="4"/>
  <c r="D1" i="4"/>
  <c r="C1" i="4"/>
  <c r="B1" i="4"/>
  <c r="M1" i="2"/>
  <c r="L1" i="2"/>
  <c r="K1" i="2"/>
  <c r="J1" i="2"/>
  <c r="H1" i="2"/>
  <c r="G1" i="2"/>
  <c r="F1" i="2"/>
  <c r="E1" i="2"/>
  <c r="D1" i="2"/>
  <c r="C1" i="2"/>
  <c r="B1" i="2"/>
  <c r="A3" i="4"/>
  <c r="A4" i="4"/>
  <c r="A5" i="4"/>
  <c r="A6" i="4"/>
  <c r="A2" i="4"/>
  <c r="A2" i="2"/>
  <c r="B21" i="9"/>
  <c r="S2" i="9"/>
  <c r="B21" i="10"/>
  <c r="S19" i="10"/>
  <c r="S18" i="10"/>
  <c r="S17" i="10"/>
  <c r="S16" i="10"/>
  <c r="S15" i="10"/>
  <c r="S14" i="10"/>
  <c r="S13" i="10"/>
  <c r="S12" i="10"/>
  <c r="S11" i="10"/>
  <c r="S6" i="10"/>
  <c r="T6" i="10" s="1"/>
  <c r="S5" i="10"/>
  <c r="S4" i="10"/>
  <c r="S3" i="10"/>
  <c r="S2" i="10"/>
  <c r="B21" i="7"/>
  <c r="S2" i="7"/>
  <c r="B21" i="8"/>
  <c r="S2" i="8"/>
  <c r="B21" i="3"/>
  <c r="S2" i="3"/>
  <c r="B21" i="4"/>
  <c r="B22" i="4" s="1"/>
  <c r="B21" i="2"/>
  <c r="S2" i="2"/>
  <c r="K22" i="8" l="1"/>
  <c r="Q22" i="4"/>
  <c r="K22" i="2"/>
  <c r="O22" i="2"/>
  <c r="T16" i="9"/>
  <c r="K22" i="7"/>
  <c r="O22" i="7"/>
  <c r="P22" i="5"/>
  <c r="L22" i="5"/>
  <c r="M22" i="3"/>
  <c r="Q22" i="3"/>
  <c r="M22" i="8"/>
  <c r="Q22" i="8"/>
  <c r="O22" i="5"/>
  <c r="F22" i="7"/>
  <c r="E22" i="9"/>
  <c r="T8" i="8"/>
  <c r="F22" i="8"/>
  <c r="G22" i="8"/>
  <c r="T8" i="10"/>
  <c r="H22" i="3"/>
  <c r="G22" i="3"/>
  <c r="G22" i="4"/>
  <c r="C22" i="9"/>
  <c r="G22" i="9"/>
  <c r="E22" i="8"/>
  <c r="T6" i="8"/>
  <c r="T16" i="5"/>
  <c r="T12" i="5"/>
  <c r="T8" i="5"/>
  <c r="N22" i="5"/>
  <c r="H22" i="4"/>
  <c r="C22" i="7"/>
  <c r="G22" i="7"/>
  <c r="P22" i="4"/>
  <c r="N22" i="2"/>
  <c r="L22" i="10"/>
  <c r="P22" i="10"/>
  <c r="P22" i="8"/>
  <c r="T18" i="9"/>
  <c r="T14" i="9"/>
  <c r="T12" i="9"/>
  <c r="T10" i="9"/>
  <c r="F22" i="4"/>
  <c r="L22" i="2"/>
  <c r="P22" i="2"/>
  <c r="N22" i="10"/>
  <c r="T17" i="8"/>
  <c r="T15" i="8"/>
  <c r="N22" i="8"/>
  <c r="T18" i="7"/>
  <c r="T16" i="7"/>
  <c r="Q22" i="5"/>
  <c r="M22" i="5"/>
  <c r="I22" i="5"/>
  <c r="T19" i="5"/>
  <c r="T15" i="5"/>
  <c r="T11" i="5"/>
  <c r="R19" i="8"/>
  <c r="T19" i="8" s="1"/>
  <c r="D22" i="3"/>
  <c r="T16" i="8"/>
  <c r="T14" i="5"/>
  <c r="T18" i="8"/>
  <c r="T18" i="5"/>
  <c r="T10" i="5"/>
  <c r="T12" i="10"/>
  <c r="I22" i="8"/>
  <c r="T17" i="5"/>
  <c r="T13" i="5"/>
  <c r="T9" i="5"/>
  <c r="T10" i="10"/>
  <c r="C22" i="8"/>
  <c r="D22" i="4"/>
  <c r="C22" i="4"/>
  <c r="T4" i="5"/>
  <c r="T4" i="10"/>
  <c r="S20" i="4"/>
  <c r="D22" i="7"/>
  <c r="H22" i="7"/>
  <c r="E22" i="7"/>
  <c r="I22" i="9"/>
  <c r="L22" i="8"/>
  <c r="D22" i="8"/>
  <c r="H22" i="8"/>
  <c r="J22" i="8"/>
  <c r="D22" i="10"/>
  <c r="H22" i="10"/>
  <c r="F22" i="10"/>
  <c r="J22" i="10"/>
  <c r="J22" i="2"/>
  <c r="S24" i="5"/>
  <c r="D6" i="6" s="1"/>
  <c r="F22" i="3"/>
  <c r="I22" i="3"/>
  <c r="M22" i="4"/>
  <c r="E22" i="4"/>
  <c r="N22" i="4"/>
  <c r="T7" i="5"/>
  <c r="T3" i="5"/>
  <c r="T5" i="5"/>
  <c r="T6" i="5"/>
  <c r="T2" i="5"/>
  <c r="B22" i="10"/>
  <c r="T2" i="8"/>
  <c r="T11" i="8"/>
  <c r="T7" i="10"/>
  <c r="T10" i="8"/>
  <c r="T7" i="8"/>
  <c r="H22" i="2"/>
  <c r="D22" i="2"/>
  <c r="I22" i="2"/>
  <c r="E22" i="2"/>
  <c r="G22" i="2"/>
  <c r="F22" i="2"/>
  <c r="C22" i="2"/>
  <c r="K22" i="4"/>
  <c r="L22" i="4"/>
  <c r="J22" i="4"/>
  <c r="I22" i="4"/>
  <c r="T12" i="8"/>
  <c r="R19" i="9"/>
  <c r="T19" i="9" s="1"/>
  <c r="T14" i="8"/>
  <c r="T13" i="8"/>
  <c r="T15" i="9"/>
  <c r="T11" i="9"/>
  <c r="T19" i="3"/>
  <c r="T17" i="3"/>
  <c r="T15" i="3"/>
  <c r="T13" i="3"/>
  <c r="T11" i="3"/>
  <c r="T9" i="3"/>
  <c r="T7" i="3"/>
  <c r="T5" i="3"/>
  <c r="T3" i="3"/>
  <c r="T18" i="4"/>
  <c r="T16" i="4"/>
  <c r="T14" i="4"/>
  <c r="T12" i="4"/>
  <c r="T10" i="4"/>
  <c r="T8" i="4"/>
  <c r="T6" i="4"/>
  <c r="T4" i="4"/>
  <c r="T18" i="2"/>
  <c r="T16" i="2"/>
  <c r="T14" i="2"/>
  <c r="T12" i="2"/>
  <c r="T10" i="2"/>
  <c r="T8" i="2"/>
  <c r="T6" i="2"/>
  <c r="T4" i="2"/>
  <c r="O22" i="10"/>
  <c r="K22" i="10"/>
  <c r="F20" i="9"/>
  <c r="F22" i="9" s="1"/>
  <c r="T19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Q22" i="10"/>
  <c r="M22" i="10"/>
  <c r="I22" i="10"/>
  <c r="H20" i="9"/>
  <c r="H22" i="9" s="1"/>
  <c r="D20" i="9"/>
  <c r="D22" i="9" s="1"/>
  <c r="G22" i="10"/>
  <c r="E22" i="10"/>
  <c r="C22" i="10"/>
  <c r="P20" i="9"/>
  <c r="P22" i="9" s="1"/>
  <c r="N20" i="9"/>
  <c r="N22" i="9" s="1"/>
  <c r="L20" i="9"/>
  <c r="L22" i="9" s="1"/>
  <c r="J20" i="9"/>
  <c r="J22" i="9" s="1"/>
  <c r="Q22" i="9"/>
  <c r="O22" i="9"/>
  <c r="M22" i="9"/>
  <c r="B22" i="2"/>
  <c r="B22" i="8"/>
  <c r="B22" i="7"/>
  <c r="T3" i="10"/>
  <c r="T5" i="10"/>
  <c r="T11" i="10"/>
  <c r="T13" i="10"/>
  <c r="C22" i="3"/>
  <c r="T18" i="3"/>
  <c r="T16" i="3"/>
  <c r="T14" i="3"/>
  <c r="T12" i="3"/>
  <c r="T10" i="3"/>
  <c r="T8" i="3"/>
  <c r="T6" i="3"/>
  <c r="T4" i="3"/>
  <c r="T19" i="4"/>
  <c r="T17" i="4"/>
  <c r="T15" i="4"/>
  <c r="T13" i="4"/>
  <c r="T11" i="4"/>
  <c r="T9" i="4"/>
  <c r="T7" i="4"/>
  <c r="T5" i="4"/>
  <c r="T3" i="4"/>
  <c r="T19" i="2"/>
  <c r="T17" i="2"/>
  <c r="T15" i="2"/>
  <c r="T13" i="2"/>
  <c r="T11" i="2"/>
  <c r="T9" i="2"/>
  <c r="T7" i="2"/>
  <c r="T5" i="2"/>
  <c r="T3" i="2"/>
  <c r="T9" i="8"/>
  <c r="T5" i="8"/>
  <c r="T4" i="8"/>
  <c r="T3" i="8"/>
  <c r="T17" i="9"/>
  <c r="T13" i="9"/>
  <c r="T9" i="9"/>
  <c r="T8" i="9"/>
  <c r="T7" i="9"/>
  <c r="T6" i="9"/>
  <c r="T5" i="9"/>
  <c r="T4" i="9"/>
  <c r="T3" i="9"/>
  <c r="T17" i="7"/>
  <c r="B22" i="9"/>
  <c r="B22" i="3"/>
  <c r="S24" i="7"/>
  <c r="B4" i="6" s="1"/>
  <c r="T2" i="7"/>
  <c r="S24" i="9"/>
  <c r="B3" i="6" s="1"/>
  <c r="S24" i="10"/>
  <c r="B5" i="6" s="1"/>
  <c r="S24" i="2"/>
  <c r="D4" i="6" s="1"/>
  <c r="S24" i="3"/>
  <c r="D3" i="6" s="1"/>
  <c r="T2" i="3"/>
  <c r="S24" i="4"/>
  <c r="D5" i="6" s="1"/>
  <c r="T2" i="4"/>
  <c r="T2" i="9"/>
  <c r="T2" i="10"/>
  <c r="S24" i="8"/>
  <c r="B6" i="6" s="1"/>
  <c r="T2" i="2"/>
  <c r="T25" i="5" l="1"/>
  <c r="E6" i="6" s="1"/>
  <c r="T25" i="9"/>
  <c r="C3" i="6" s="1"/>
  <c r="T25" i="8"/>
  <c r="C6" i="6" s="1"/>
  <c r="F5" i="6"/>
  <c r="T25" i="7"/>
  <c r="C4" i="6" s="1"/>
  <c r="T25" i="2"/>
  <c r="E4" i="6" s="1"/>
  <c r="T25" i="10"/>
  <c r="C5" i="6" s="1"/>
  <c r="T25" i="4"/>
  <c r="E5" i="6" s="1"/>
  <c r="F3" i="6"/>
  <c r="T25" i="3"/>
  <c r="E3" i="6" s="1"/>
  <c r="F4" i="6"/>
  <c r="F6" i="6"/>
  <c r="G3" i="6" l="1"/>
  <c r="G6" i="6"/>
  <c r="G5" i="6"/>
  <c r="G4" i="6"/>
</calcChain>
</file>

<file path=xl/sharedStrings.xml><?xml version="1.0" encoding="utf-8"?>
<sst xmlns="http://schemas.openxmlformats.org/spreadsheetml/2006/main" count="198" uniqueCount="66">
  <si>
    <t>Czynnik</t>
  </si>
  <si>
    <t>Waga</t>
  </si>
  <si>
    <t>Mocne strony [S]</t>
  </si>
  <si>
    <t>Słabe strony [W]</t>
  </si>
  <si>
    <t>Szanse [O]</t>
  </si>
  <si>
    <t>Zagrożenia [T]</t>
  </si>
  <si>
    <t>Ranga</t>
  </si>
  <si>
    <t>Liczba interakcji</t>
  </si>
  <si>
    <t>Suma interakcji</t>
  </si>
  <si>
    <t>Suma iloczynów</t>
  </si>
  <si>
    <t>Iloczyn wag i integracji</t>
  </si>
  <si>
    <t>Iloczyn wag i interakcji</t>
  </si>
  <si>
    <t>Wyniki z analizy SWOT</t>
  </si>
  <si>
    <t>Zestawienie zbiorcze TOWS/SWOT</t>
  </si>
  <si>
    <t>suma interakcji</t>
  </si>
  <si>
    <t>suma iloczynów</t>
  </si>
  <si>
    <t>Wyniki z analizy TOWS</t>
  </si>
  <si>
    <t>Rozpatrywana kombinacja</t>
  </si>
  <si>
    <r>
      <t>strategia SO (agresywna, maxi - maxi)</t>
    </r>
    <r>
      <rPr>
        <sz val="10"/>
        <color theme="1"/>
        <rFont val="Verdana"/>
        <family val="2"/>
        <charset val="238"/>
      </rPr>
      <t xml:space="preserve"> - która dąży do wykorzystania szans pojawiających się w otoczeniu, bazując na mocnych stronach firmy; jest to strategia silnej ekspansji rozwojowej, wchodzenia w nowe rynki, inwestowania i dalszego budowania przewagi konkurencyjnej</t>
    </r>
  </si>
  <si>
    <r>
      <t>strategia ST (konserwatywna, maxi - mini)</t>
    </r>
    <r>
      <rPr>
        <sz val="10"/>
        <color theme="1"/>
        <rFont val="Verdana"/>
        <family val="2"/>
        <charset val="238"/>
      </rPr>
      <t xml:space="preserve"> - polegająca na wykorzystaniu mocnych stron firmy w celu uniknięcia lub zredukowania wpływu zagrożeń zewnętrznych. Przykładami działań składających się na tę strategię mogą być: eliminacja z rynku lub wykupienie konkurenta, wejście na nowe rynki, redukcja kosztów, skoncentrowanie się na określonych segmentach rynku oraz opracowanie własnych patentów</t>
    </r>
  </si>
  <si>
    <r>
      <t>strategia WO (konkurencyjna, mini - maxi)</t>
    </r>
    <r>
      <rPr>
        <sz val="10"/>
        <color theme="1"/>
        <rFont val="Verdana"/>
        <family val="2"/>
        <charset val="238"/>
      </rPr>
      <t xml:space="preserve"> - której celem jest przezwyciężenie słabości firmy (lub ich unikanie) przez wykorzystanie możliwości, jakie stwarza otoczenie. Strategię tę można realizować przez powiększenie zasobów finansowych, doskonalenie produktów, redukcję kosztów, zwiększenie wydajności, wejście w alians strategiczny itp.</t>
    </r>
  </si>
  <si>
    <r>
      <t>strategia WT (defensywna mini - mini)</t>
    </r>
    <r>
      <rPr>
        <sz val="10"/>
        <color theme="1"/>
        <rFont val="Verdana"/>
        <family val="2"/>
        <charset val="238"/>
      </rPr>
      <t xml:space="preserve"> - która jest zorientowana na redukcję wewnętrznych słabości oraz unikanie zagrożeń ze strony otoczenia. Obejmuje one takie działania, jak: redukcja kosztów. zaprzestanie dalszych inwestycji lub zmniejszenie zdolności produkcyjnych. Firmy realizujące ze względów obiektywnych tę strategię walczą w rzeczywistości o przetrwania. Na ogół łączą się z innymi firmami, mając jako alternatywę bankructwo lub likwidację.</t>
    </r>
  </si>
  <si>
    <t>WO   szanse (O)/ słabe strony (W)</t>
  </si>
  <si>
    <t>WT   zagrożenia (T) / słabe strony (W)</t>
  </si>
  <si>
    <t>SO   szanse (O)/ mocne strony (S)</t>
  </si>
  <si>
    <t>ST   zagrożeniam (T)/ mocne strony (S)</t>
  </si>
  <si>
    <t>SWOT Czy dana szansa wzmacnia mocne strony</t>
  </si>
  <si>
    <t>SWOT, czy dana szansa niweluje oddziaływanie słabości</t>
  </si>
  <si>
    <t>TOWS, czy mocna strona wzmacniają siłę pojawiających się szans</t>
  </si>
  <si>
    <t>TOWS, czy wskazane słabości uniemożliwią wykorzystanie pojawiających się szans</t>
  </si>
  <si>
    <t>TOWS, czy określone słabości spotengują oddziaływanie zagrożeń</t>
  </si>
  <si>
    <t>SWOT, czy zagrożenie osłabia oddziaływanie mocnych stron</t>
  </si>
  <si>
    <t>SWOT, czy zagrożenie potenguje oddziaływanie słabości firmy</t>
  </si>
  <si>
    <t>TOWS, czy zidentyfikowane mocne strony ograniczą zagrożenia</t>
  </si>
  <si>
    <t>Zapewnienie krótkiego czasu realizacji badania (w przypadku badań genetycznych) dzięki zastosowaniu innowacyjnych procedur</t>
  </si>
  <si>
    <t>Niskie koszty badań genetycznych oscylujące na poziomie 20-50% w stosunku do kosztów badań u konkurentów wykorzystujących aktualnie funkcjonujące procedury badawcze</t>
  </si>
  <si>
    <t>Zautomatyzowany proces przekazywania wyników badań do klienta</t>
  </si>
  <si>
    <t>Innowacyjny jak na rynek badań weterynaryjnych sposób docierania do potencjalnych klientów poprzez grupę przedstawicieli regionalnych</t>
  </si>
  <si>
    <t>Grupa wysokiej klasy specjalistów obejmujących swoimi specjalizacjami wszystkie domeny badań diagnostycznych</t>
  </si>
  <si>
    <t>Położenie w centralnym punkcie polski zapewniające łatwy dostęp do wszystkich klientów</t>
  </si>
  <si>
    <t>Nowoczesna infrastruktura spełniająca wszystkie aktualnie obowiązujące normy</t>
  </si>
  <si>
    <t>Rozpoczęty proces certyfikacji laboratorium</t>
  </si>
  <si>
    <t>Posiadanie w momencie uruchomienia grupy stałych odbiorców</t>
  </si>
  <si>
    <t>Brak doświadczenia w prowadzeniu biznesu na szeroką skalę</t>
  </si>
  <si>
    <t>Brak kadry handlowców wyspecjalizowanych w zakresie diagnostyki</t>
  </si>
  <si>
    <t>Wysokie koszty stałe utrzymania infrastruktury</t>
  </si>
  <si>
    <t>Brak środków pieniężnych na zintensyfikowanie rozwoju dotychczasowej działalności</t>
  </si>
  <si>
    <t>Brak środków pieniężnych na rozpoczęcie działalności w zakresie biologii molekularnej</t>
  </si>
  <si>
    <t>Brak rzetelnej wiedzy nt. Potrzeb rynku (schorzenia) w zakresie badań serologicznych</t>
  </si>
  <si>
    <t>Konieczność zwrotu kapitału oraz jego wysokie oprocentowanie</t>
  </si>
  <si>
    <t>Duże rozproszenie odbiorców, szczególnie na rynku hodowców przemysłowych</t>
  </si>
  <si>
    <t>Zmiany przepisów prawnych wymuszające korzystanie z laboratoriów weterynaryjnych</t>
  </si>
  <si>
    <t>Coraz szersza świadomość w zakresie konieczności prowadzenia diagnostyki</t>
  </si>
  <si>
    <t>Wzrost świadomości hodowców zwierząt towarzyszących w zakresie przydatności badań genetycznych</t>
  </si>
  <si>
    <t>Niewielka konkurencja na rynku</t>
  </si>
  <si>
    <t>Bariera wejścia na rynek w postaci konieczności posiadania niezbędnej infrastruktury</t>
  </si>
  <si>
    <t>Zainteresowanie potencjalnych inwestorów rozwijającymi się biznesami niszowymi</t>
  </si>
  <si>
    <t>Ze względu na szeroką specjalizację możliwość przygotowywania bardziej atrakcyjnej oferty niż laboratoria konkurencyjne</t>
  </si>
  <si>
    <t>Rozwijająca się wśród weterynarzy moda na posiadania własnych aparatów biochemicznych</t>
  </si>
  <si>
    <t>Możliwość ekspansji na polski rynek koncernów zagranicznych</t>
  </si>
  <si>
    <t>Brak otwartości na rozwój świadomości ze strony lekarzy weterynarii, szczególnie poza ośrodkami akademickimi</t>
  </si>
  <si>
    <t>Możliwość uruchamiania laboratoriów przez firmy dotychczas zajmujące się rynkiem badań „ludzkich”</t>
  </si>
  <si>
    <t>Możliwość braku środków na rozwój ze względu na konieczność tworzenia funduszu wykupu</t>
  </si>
  <si>
    <t>Pojawiające się nowe podmioty oferujące wysoce specjalistyczne usługi diagnostyczne w dziedzinie genetyki dofinansowywane z dotacji ue</t>
  </si>
  <si>
    <t>Brak elastyczności w terminowości odbiorów materiału przy jednoczesnej konieczności współpracy z firmami kurierskimi</t>
  </si>
  <si>
    <t>Możliwość uzyskania w krótkim czasie akredytacji PCA (polskiego centrum akredytacji)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</si>
</sst>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top" wrapText="1"/>
    </xf>
    <xf numFmtId="9" fontId="7" fillId="0" borderId="1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9" fontId="7" fillId="0" borderId="1" xfId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left" vertical="top" wrapText="1"/>
    </xf>
    <xf numFmtId="9" fontId="7" fillId="0" borderId="1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9" fontId="7" fillId="0" borderId="0" xfId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9" fontId="7" fillId="0" borderId="0" xfId="1" applyFont="1" applyFill="1" applyBorder="1" applyAlignment="1">
      <alignment horizontal="left" vertical="top" wrapText="1"/>
    </xf>
    <xf numFmtId="9" fontId="7" fillId="0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9" fontId="7" fillId="0" borderId="0" xfId="1" applyFont="1" applyFill="1" applyBorder="1" applyAlignment="1">
      <alignment horizontal="center" vertical="top" wrapText="1"/>
    </xf>
    <xf numFmtId="9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  <xf numFmtId="0" fontId="7" fillId="0" borderId="1" xfId="0" applyFont="1" applyFill="1" applyBorder="1" applyAlignment="1">
      <alignment horizontal="left" wrapText="1"/>
    </xf>
    <xf numFmtId="0" fontId="10" fillId="0" borderId="0" xfId="0" applyFont="1"/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horizontal="center" textRotation="90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9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/>
    <xf numFmtId="0" fontId="7" fillId="0" borderId="2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zoomScale="60" zoomScaleNormal="60" workbookViewId="0">
      <selection activeCell="AD11" sqref="AD11:AG31"/>
    </sheetView>
  </sheetViews>
  <sheetFormatPr defaultColWidth="9" defaultRowHeight="13.2"/>
  <cols>
    <col min="1" max="1" width="39.5" style="15" customWidth="1"/>
    <col min="2" max="2" width="9" style="22"/>
    <col min="3" max="3" width="38" style="15" customWidth="1"/>
    <col min="4" max="4" width="9" style="23"/>
    <col min="5" max="5" width="9" style="9"/>
    <col min="6" max="6" width="40.3984375" style="10" customWidth="1"/>
    <col min="7" max="7" width="9" style="10"/>
    <col min="8" max="8" width="39.3984375" style="10" customWidth="1"/>
    <col min="9" max="17" width="9" style="10"/>
    <col min="18" max="19" width="12.8984375" style="10" customWidth="1"/>
    <col min="20" max="29" width="9" style="10"/>
    <col min="30" max="30" width="32.59765625" style="10" customWidth="1"/>
    <col min="31" max="31" width="4.3984375" style="10" bestFit="1" customWidth="1"/>
    <col min="32" max="32" width="32.59765625" style="10" customWidth="1"/>
    <col min="33" max="33" width="4.3984375" style="10" bestFit="1" customWidth="1"/>
    <col min="34" max="16384" width="9" style="10"/>
  </cols>
  <sheetData>
    <row r="1" spans="1:33">
      <c r="A1" s="7" t="s">
        <v>2</v>
      </c>
      <c r="B1" s="8">
        <f>SUM(B3:B19)</f>
        <v>1</v>
      </c>
      <c r="C1" s="7" t="s">
        <v>3</v>
      </c>
      <c r="D1" s="8">
        <f>SUM(D3:D19)</f>
        <v>1</v>
      </c>
      <c r="F1" s="7" t="s">
        <v>4</v>
      </c>
      <c r="G1" s="8">
        <f>SUM(G3:G19)</f>
        <v>1</v>
      </c>
      <c r="H1" s="7" t="s">
        <v>5</v>
      </c>
      <c r="I1" s="8">
        <f>SUM(I3:I19)</f>
        <v>0.99999999999999989</v>
      </c>
    </row>
    <row r="2" spans="1:33">
      <c r="A2" s="7" t="s">
        <v>0</v>
      </c>
      <c r="B2" s="8" t="s">
        <v>1</v>
      </c>
      <c r="C2" s="7" t="s">
        <v>0</v>
      </c>
      <c r="D2" s="11" t="s">
        <v>1</v>
      </c>
      <c r="F2" s="7" t="s">
        <v>0</v>
      </c>
      <c r="G2" s="8" t="s">
        <v>1</v>
      </c>
      <c r="H2" s="7" t="s">
        <v>0</v>
      </c>
      <c r="I2" s="11" t="s">
        <v>1</v>
      </c>
    </row>
    <row r="3" spans="1:33" ht="26.4">
      <c r="A3" s="28" t="s">
        <v>34</v>
      </c>
      <c r="B3" s="12">
        <v>0.15</v>
      </c>
      <c r="C3" s="28" t="s">
        <v>43</v>
      </c>
      <c r="D3" s="13">
        <v>0.15</v>
      </c>
      <c r="E3" s="14"/>
      <c r="F3" s="28" t="s">
        <v>51</v>
      </c>
      <c r="G3" s="12">
        <v>0.2</v>
      </c>
      <c r="H3" s="28" t="s">
        <v>58</v>
      </c>
      <c r="I3" s="13">
        <v>0.15</v>
      </c>
      <c r="R3" s="15" t="s">
        <v>2</v>
      </c>
      <c r="S3" s="15" t="s">
        <v>3</v>
      </c>
    </row>
    <row r="4" spans="1:33" ht="39.6">
      <c r="A4" s="28" t="s">
        <v>35</v>
      </c>
      <c r="B4" s="12">
        <v>0.25</v>
      </c>
      <c r="C4" s="28" t="s">
        <v>44</v>
      </c>
      <c r="D4" s="13">
        <v>0.1</v>
      </c>
      <c r="E4" s="14"/>
      <c r="F4" s="28" t="s">
        <v>52</v>
      </c>
      <c r="G4" s="12">
        <v>0.15</v>
      </c>
      <c r="H4" s="28" t="s">
        <v>59</v>
      </c>
      <c r="I4" s="13">
        <v>0.2</v>
      </c>
      <c r="R4" s="16">
        <f>SUM(B3:B19)</f>
        <v>1</v>
      </c>
      <c r="S4" s="16">
        <f>SUM(D3:D19)</f>
        <v>1</v>
      </c>
    </row>
    <row r="5" spans="1:33" ht="26.4">
      <c r="A5" s="28" t="s">
        <v>36</v>
      </c>
      <c r="B5" s="12">
        <v>0.05</v>
      </c>
      <c r="C5" s="28" t="s">
        <v>45</v>
      </c>
      <c r="D5" s="13">
        <v>0.2</v>
      </c>
      <c r="E5" s="14"/>
      <c r="F5" s="28" t="s">
        <v>53</v>
      </c>
      <c r="G5" s="12">
        <v>0.05</v>
      </c>
      <c r="H5" s="28" t="s">
        <v>60</v>
      </c>
      <c r="I5" s="13">
        <v>0.1</v>
      </c>
      <c r="R5" s="15" t="s">
        <v>4</v>
      </c>
      <c r="S5" s="15" t="s">
        <v>5</v>
      </c>
    </row>
    <row r="6" spans="1:33" ht="26.4">
      <c r="A6" s="28" t="s">
        <v>37</v>
      </c>
      <c r="B6" s="12">
        <v>0.1</v>
      </c>
      <c r="C6" s="28" t="s">
        <v>46</v>
      </c>
      <c r="D6" s="13">
        <v>0.1</v>
      </c>
      <c r="E6" s="14"/>
      <c r="F6" s="28" t="s">
        <v>54</v>
      </c>
      <c r="G6" s="12">
        <v>0.2</v>
      </c>
      <c r="H6" s="28" t="s">
        <v>61</v>
      </c>
      <c r="I6" s="13">
        <v>0.15</v>
      </c>
      <c r="R6" s="16">
        <f>SUM(G3:G21)</f>
        <v>1</v>
      </c>
      <c r="S6" s="16">
        <f>SUM(I3:I21)</f>
        <v>0.99999999999999989</v>
      </c>
    </row>
    <row r="7" spans="1:33" ht="26.4">
      <c r="A7" s="28" t="s">
        <v>38</v>
      </c>
      <c r="B7" s="12">
        <v>0.05</v>
      </c>
      <c r="C7" s="28" t="s">
        <v>47</v>
      </c>
      <c r="D7" s="13">
        <v>0.1</v>
      </c>
      <c r="E7" s="14"/>
      <c r="F7" s="28" t="s">
        <v>55</v>
      </c>
      <c r="G7" s="12">
        <v>0.1</v>
      </c>
      <c r="H7" s="28" t="s">
        <v>62</v>
      </c>
      <c r="I7" s="13">
        <v>0.1</v>
      </c>
    </row>
    <row r="8" spans="1:33" ht="39.6">
      <c r="A8" s="28" t="s">
        <v>39</v>
      </c>
      <c r="B8" s="12">
        <v>0.15</v>
      </c>
      <c r="C8" s="28" t="s">
        <v>48</v>
      </c>
      <c r="D8" s="13">
        <v>0.1</v>
      </c>
      <c r="E8" s="14"/>
      <c r="F8" s="28" t="s">
        <v>56</v>
      </c>
      <c r="G8" s="12">
        <v>0.1</v>
      </c>
      <c r="H8" s="28" t="s">
        <v>63</v>
      </c>
      <c r="I8" s="13">
        <v>0.2</v>
      </c>
    </row>
    <row r="9" spans="1:33" ht="26.4">
      <c r="A9" s="28" t="s">
        <v>40</v>
      </c>
      <c r="B9" s="12">
        <v>0.1</v>
      </c>
      <c r="C9" s="28" t="s">
        <v>49</v>
      </c>
      <c r="D9" s="13">
        <v>0.15</v>
      </c>
      <c r="E9" s="14"/>
      <c r="F9" s="28" t="s">
        <v>57</v>
      </c>
      <c r="G9" s="12">
        <v>0.15</v>
      </c>
      <c r="H9" s="28" t="s">
        <v>64</v>
      </c>
      <c r="I9" s="13">
        <v>0.1</v>
      </c>
    </row>
    <row r="10" spans="1:33" ht="26.4">
      <c r="A10" s="28" t="s">
        <v>41</v>
      </c>
      <c r="B10" s="12">
        <v>0.1</v>
      </c>
      <c r="C10" s="28" t="s">
        <v>50</v>
      </c>
      <c r="D10" s="13">
        <v>0.1</v>
      </c>
      <c r="E10" s="14"/>
      <c r="F10" s="29" t="s">
        <v>65</v>
      </c>
      <c r="G10" s="12">
        <v>0.05</v>
      </c>
      <c r="H10" s="17"/>
      <c r="I10" s="13"/>
    </row>
    <row r="11" spans="1:33">
      <c r="A11" s="28" t="s">
        <v>42</v>
      </c>
      <c r="B11" s="12">
        <v>0.05</v>
      </c>
      <c r="C11" s="17"/>
      <c r="D11" s="13"/>
      <c r="E11" s="14"/>
      <c r="F11" s="17"/>
      <c r="G11" s="12"/>
      <c r="H11" s="17"/>
      <c r="I11" s="13"/>
      <c r="AD11" s="7" t="s">
        <v>2</v>
      </c>
      <c r="AE11" s="8">
        <f>SUM(AE13:AE28)</f>
        <v>2.7</v>
      </c>
      <c r="AF11" s="7" t="s">
        <v>3</v>
      </c>
      <c r="AG11" s="8">
        <f>SUM(AG13:AG28)</f>
        <v>2.7</v>
      </c>
    </row>
    <row r="12" spans="1:33">
      <c r="A12" s="17"/>
      <c r="B12" s="12"/>
      <c r="C12" s="17"/>
      <c r="D12" s="13"/>
      <c r="E12" s="14"/>
      <c r="F12" s="17"/>
      <c r="G12" s="12"/>
      <c r="H12" s="18"/>
      <c r="I12" s="13"/>
      <c r="AD12" s="7" t="s">
        <v>0</v>
      </c>
      <c r="AE12" s="8" t="s">
        <v>1</v>
      </c>
      <c r="AF12" s="7" t="s">
        <v>0</v>
      </c>
      <c r="AG12" s="11" t="s">
        <v>1</v>
      </c>
    </row>
    <row r="13" spans="1:33" ht="39.6">
      <c r="A13" s="17"/>
      <c r="B13" s="12"/>
      <c r="C13" s="17"/>
      <c r="D13" s="13"/>
      <c r="E13" s="14"/>
      <c r="F13" s="17"/>
      <c r="G13" s="12"/>
      <c r="H13" s="18"/>
      <c r="I13" s="13"/>
      <c r="AD13" s="28" t="s">
        <v>34</v>
      </c>
      <c r="AE13" s="12">
        <v>0.15</v>
      </c>
      <c r="AF13" s="28" t="s">
        <v>43</v>
      </c>
      <c r="AG13" s="13">
        <v>0.15</v>
      </c>
    </row>
    <row r="14" spans="1:33" ht="52.8">
      <c r="A14" s="10"/>
      <c r="B14" s="19"/>
      <c r="C14" s="10"/>
      <c r="D14" s="20"/>
      <c r="E14" s="14"/>
      <c r="G14" s="19"/>
      <c r="H14" s="21"/>
      <c r="I14" s="20"/>
      <c r="AD14" s="28" t="s">
        <v>35</v>
      </c>
      <c r="AE14" s="12">
        <v>0.25</v>
      </c>
      <c r="AF14" s="28" t="s">
        <v>44</v>
      </c>
      <c r="AG14" s="13">
        <v>0.1</v>
      </c>
    </row>
    <row r="15" spans="1:33" ht="26.4">
      <c r="A15" s="10"/>
      <c r="C15" s="10"/>
      <c r="D15" s="22"/>
      <c r="E15" s="14"/>
      <c r="G15" s="22"/>
      <c r="H15" s="21"/>
      <c r="I15" s="22"/>
      <c r="AD15" s="28" t="s">
        <v>36</v>
      </c>
      <c r="AE15" s="12">
        <v>0.05</v>
      </c>
      <c r="AF15" s="28" t="s">
        <v>45</v>
      </c>
      <c r="AG15" s="13">
        <v>0.2</v>
      </c>
    </row>
    <row r="16" spans="1:33" ht="39.6">
      <c r="A16" s="21"/>
      <c r="B16" s="19"/>
      <c r="C16" s="10"/>
      <c r="D16" s="20"/>
      <c r="E16" s="14"/>
      <c r="F16" s="21"/>
      <c r="G16" s="19"/>
      <c r="H16" s="21"/>
      <c r="I16" s="20"/>
      <c r="AD16" s="28" t="s">
        <v>37</v>
      </c>
      <c r="AE16" s="12">
        <v>0.1</v>
      </c>
      <c r="AF16" s="28" t="s">
        <v>46</v>
      </c>
      <c r="AG16" s="13">
        <v>0.1</v>
      </c>
    </row>
    <row r="17" spans="1:33" ht="39.6">
      <c r="A17" s="21"/>
      <c r="B17" s="19"/>
      <c r="C17" s="21"/>
      <c r="D17" s="20"/>
      <c r="E17" s="14"/>
      <c r="F17" s="21"/>
      <c r="G17" s="19"/>
      <c r="H17" s="21"/>
      <c r="I17" s="20"/>
      <c r="AD17" s="28" t="s">
        <v>38</v>
      </c>
      <c r="AE17" s="12">
        <v>0.05</v>
      </c>
      <c r="AF17" s="28" t="s">
        <v>47</v>
      </c>
      <c r="AG17" s="13">
        <v>0.1</v>
      </c>
    </row>
    <row r="18" spans="1:33" ht="26.4">
      <c r="A18" s="21"/>
      <c r="B18" s="19"/>
      <c r="C18" s="21"/>
      <c r="D18" s="20"/>
      <c r="E18" s="14"/>
      <c r="F18" s="21"/>
      <c r="G18" s="19"/>
      <c r="H18" s="21"/>
      <c r="I18" s="20"/>
      <c r="AD18" s="28" t="s">
        <v>39</v>
      </c>
      <c r="AE18" s="12">
        <v>0.15</v>
      </c>
      <c r="AF18" s="28" t="s">
        <v>48</v>
      </c>
      <c r="AG18" s="13">
        <v>0.1</v>
      </c>
    </row>
    <row r="19" spans="1:33" ht="26.4">
      <c r="A19" s="21"/>
      <c r="B19" s="19"/>
      <c r="C19" s="21"/>
      <c r="D19" s="20"/>
      <c r="E19" s="14"/>
      <c r="F19" s="21"/>
      <c r="G19" s="19"/>
      <c r="H19" s="21"/>
      <c r="I19" s="20"/>
      <c r="AD19" s="28" t="s">
        <v>40</v>
      </c>
      <c r="AE19" s="12">
        <v>0.1</v>
      </c>
      <c r="AF19" s="28" t="s">
        <v>49</v>
      </c>
      <c r="AG19" s="13">
        <v>0.15</v>
      </c>
    </row>
    <row r="20" spans="1:33" ht="26.4">
      <c r="F20" s="21"/>
      <c r="G20" s="19"/>
      <c r="H20" s="21"/>
      <c r="I20" s="20"/>
      <c r="AD20" s="28" t="s">
        <v>41</v>
      </c>
      <c r="AE20" s="12">
        <v>0.1</v>
      </c>
      <c r="AF20" s="28" t="s">
        <v>50</v>
      </c>
      <c r="AG20" s="13">
        <v>0.1</v>
      </c>
    </row>
    <row r="21" spans="1:33" ht="26.4">
      <c r="F21" s="21"/>
      <c r="G21" s="19"/>
      <c r="H21" s="21"/>
      <c r="I21" s="20"/>
      <c r="AD21" s="28" t="s">
        <v>42</v>
      </c>
      <c r="AE21" s="12">
        <v>0.05</v>
      </c>
      <c r="AF21" s="17"/>
      <c r="AG21" s="13"/>
    </row>
    <row r="22" spans="1:33">
      <c r="E22" s="14"/>
      <c r="F22" s="14"/>
      <c r="AD22" s="7" t="s">
        <v>4</v>
      </c>
      <c r="AE22" s="8">
        <f>SUM(AE24:AE41)</f>
        <v>1</v>
      </c>
      <c r="AF22" s="7" t="s">
        <v>5</v>
      </c>
      <c r="AG22" s="8">
        <f>SUM(AG24:AG41)</f>
        <v>0.99999999999999989</v>
      </c>
    </row>
    <row r="23" spans="1:33">
      <c r="E23" s="14"/>
      <c r="F23" s="14"/>
      <c r="AD23" s="7" t="s">
        <v>0</v>
      </c>
      <c r="AE23" s="8" t="s">
        <v>1</v>
      </c>
      <c r="AF23" s="7" t="s">
        <v>0</v>
      </c>
      <c r="AG23" s="11" t="s">
        <v>1</v>
      </c>
    </row>
    <row r="24" spans="1:33" ht="26.4">
      <c r="E24" s="14"/>
      <c r="F24" s="14"/>
      <c r="R24" s="16" t="str">
        <f>R3</f>
        <v>Mocne strony [S]</v>
      </c>
      <c r="S24" s="16" t="str">
        <f>S3</f>
        <v>Słabe strony [W]</v>
      </c>
      <c r="AD24" s="28" t="s">
        <v>51</v>
      </c>
      <c r="AE24" s="12">
        <v>0.2</v>
      </c>
      <c r="AF24" s="28" t="s">
        <v>58</v>
      </c>
      <c r="AG24" s="13">
        <v>0.15</v>
      </c>
    </row>
    <row r="25" spans="1:33" ht="26.4">
      <c r="E25" s="14"/>
      <c r="F25" s="14"/>
      <c r="R25" s="16">
        <f t="shared" ref="R25:S25" si="0">R4</f>
        <v>1</v>
      </c>
      <c r="S25" s="16">
        <f t="shared" si="0"/>
        <v>1</v>
      </c>
      <c r="AD25" s="28" t="s">
        <v>52</v>
      </c>
      <c r="AE25" s="12">
        <v>0.15</v>
      </c>
      <c r="AF25" s="28" t="s">
        <v>59</v>
      </c>
      <c r="AG25" s="13">
        <v>0.2</v>
      </c>
    </row>
    <row r="26" spans="1:33" ht="26.4">
      <c r="E26" s="14"/>
      <c r="F26" s="14"/>
      <c r="R26" s="16" t="str">
        <f t="shared" ref="R26:S26" si="1">R5</f>
        <v>Szanse [O]</v>
      </c>
      <c r="S26" s="16" t="str">
        <f t="shared" si="1"/>
        <v>Zagrożenia [T]</v>
      </c>
      <c r="AD26" s="28" t="s">
        <v>53</v>
      </c>
      <c r="AE26" s="12">
        <v>0.05</v>
      </c>
      <c r="AF26" s="28" t="s">
        <v>60</v>
      </c>
      <c r="AG26" s="13">
        <v>0.1</v>
      </c>
    </row>
    <row r="27" spans="1:33" ht="26.4">
      <c r="E27" s="14"/>
      <c r="F27" s="15"/>
      <c r="G27" s="22"/>
      <c r="H27" s="15"/>
      <c r="I27" s="22"/>
      <c r="R27" s="16">
        <f t="shared" ref="R27:S27" si="2">R6</f>
        <v>1</v>
      </c>
      <c r="S27" s="16">
        <f t="shared" si="2"/>
        <v>0.99999999999999989</v>
      </c>
      <c r="AD27" s="28" t="s">
        <v>54</v>
      </c>
      <c r="AE27" s="12">
        <v>0.2</v>
      </c>
      <c r="AF27" s="28" t="s">
        <v>61</v>
      </c>
      <c r="AG27" s="13">
        <v>0.15</v>
      </c>
    </row>
    <row r="28" spans="1:33" ht="26.4">
      <c r="E28" s="14"/>
      <c r="F28" s="15"/>
      <c r="G28" s="22"/>
      <c r="H28" s="15"/>
      <c r="I28" s="23"/>
      <c r="AD28" s="28" t="s">
        <v>55</v>
      </c>
      <c r="AE28" s="12">
        <v>0.1</v>
      </c>
      <c r="AF28" s="28" t="s">
        <v>62</v>
      </c>
      <c r="AG28" s="13">
        <v>0.1</v>
      </c>
    </row>
    <row r="29" spans="1:33" ht="39.6">
      <c r="E29" s="14"/>
      <c r="G29" s="19"/>
      <c r="I29" s="20"/>
      <c r="AD29" s="28" t="s">
        <v>56</v>
      </c>
      <c r="AE29" s="12">
        <v>0.1</v>
      </c>
      <c r="AF29" s="28" t="s">
        <v>63</v>
      </c>
      <c r="AG29" s="13">
        <v>0.2</v>
      </c>
    </row>
    <row r="30" spans="1:33" ht="39.6">
      <c r="E30" s="14"/>
      <c r="G30" s="19"/>
      <c r="I30" s="20"/>
      <c r="AD30" s="28" t="s">
        <v>57</v>
      </c>
      <c r="AE30" s="12">
        <v>0.15</v>
      </c>
      <c r="AF30" s="28" t="s">
        <v>64</v>
      </c>
      <c r="AG30" s="13">
        <v>0.1</v>
      </c>
    </row>
    <row r="31" spans="1:33" ht="15.6">
      <c r="E31" s="14"/>
      <c r="G31" s="19"/>
      <c r="I31" s="20"/>
      <c r="AD31" s="29" t="s">
        <v>65</v>
      </c>
      <c r="AE31" s="12">
        <v>0.05</v>
      </c>
      <c r="AF31" s="17"/>
      <c r="AG31" s="13"/>
    </row>
    <row r="32" spans="1:33">
      <c r="E32" s="14"/>
      <c r="G32" s="19"/>
      <c r="I32" s="20"/>
    </row>
    <row r="33" spans="1:9">
      <c r="E33" s="14"/>
      <c r="G33" s="19"/>
      <c r="I33" s="20"/>
    </row>
    <row r="34" spans="1:9">
      <c r="E34" s="14"/>
      <c r="G34" s="19"/>
      <c r="I34" s="20"/>
    </row>
    <row r="35" spans="1:9">
      <c r="E35" s="14"/>
      <c r="G35" s="19"/>
      <c r="I35" s="20"/>
    </row>
    <row r="36" spans="1:9">
      <c r="E36" s="14"/>
      <c r="G36" s="19"/>
      <c r="H36" s="24"/>
      <c r="I36" s="20"/>
    </row>
    <row r="37" spans="1:9">
      <c r="E37" s="14"/>
      <c r="G37" s="19"/>
      <c r="I37" s="20"/>
    </row>
    <row r="38" spans="1:9">
      <c r="E38" s="14"/>
      <c r="G38" s="19"/>
      <c r="I38" s="20"/>
    </row>
    <row r="39" spans="1:9">
      <c r="E39" s="14"/>
      <c r="G39" s="19"/>
      <c r="I39" s="20"/>
    </row>
    <row r="40" spans="1:9">
      <c r="E40" s="14"/>
      <c r="G40" s="19"/>
      <c r="I40" s="20"/>
    </row>
    <row r="41" spans="1:9">
      <c r="A41" s="21"/>
      <c r="B41" s="19"/>
      <c r="C41" s="21"/>
      <c r="D41" s="20"/>
      <c r="E41" s="14"/>
      <c r="G41" s="19"/>
      <c r="I41" s="20"/>
    </row>
    <row r="42" spans="1:9">
      <c r="A42" s="21"/>
      <c r="B42" s="19"/>
      <c r="C42" s="21"/>
      <c r="D42" s="20"/>
      <c r="E42" s="14"/>
      <c r="F42" s="21"/>
      <c r="G42" s="19"/>
      <c r="I42" s="20"/>
    </row>
    <row r="43" spans="1:9">
      <c r="A43" s="21"/>
      <c r="B43" s="19"/>
      <c r="C43" s="21"/>
      <c r="D43" s="20"/>
      <c r="E43" s="14"/>
      <c r="F43" s="21"/>
      <c r="G43" s="19"/>
      <c r="H43" s="21"/>
      <c r="I43" s="20"/>
    </row>
    <row r="44" spans="1:9">
      <c r="A44" s="21"/>
      <c r="B44" s="19"/>
      <c r="C44" s="21"/>
      <c r="D44" s="20"/>
      <c r="E44" s="14"/>
      <c r="F44" s="21"/>
      <c r="G44" s="19"/>
      <c r="H44" s="21"/>
      <c r="I44" s="20"/>
    </row>
    <row r="45" spans="1:9">
      <c r="A45" s="21"/>
      <c r="B45" s="19"/>
      <c r="C45" s="21"/>
      <c r="D45" s="20"/>
      <c r="E45" s="14"/>
      <c r="F45" s="21"/>
      <c r="G45" s="19"/>
      <c r="H45" s="21"/>
      <c r="I45" s="20"/>
    </row>
    <row r="46" spans="1:9">
      <c r="A46" s="21"/>
      <c r="B46" s="19"/>
      <c r="C46" s="21"/>
      <c r="D46" s="20"/>
      <c r="E46" s="14"/>
      <c r="F46" s="15"/>
      <c r="G46" s="22"/>
      <c r="H46" s="15"/>
      <c r="I46" s="22"/>
    </row>
    <row r="47" spans="1:9">
      <c r="A47" s="21"/>
      <c r="B47" s="19"/>
      <c r="C47" s="21"/>
      <c r="D47" s="20"/>
      <c r="E47" s="14"/>
      <c r="F47" s="15"/>
      <c r="G47" s="22"/>
      <c r="H47" s="15"/>
      <c r="I47" s="23"/>
    </row>
    <row r="48" spans="1:9">
      <c r="A48" s="21"/>
      <c r="B48" s="19"/>
      <c r="C48" s="21"/>
      <c r="D48" s="20"/>
      <c r="E48" s="14"/>
      <c r="G48" s="19"/>
      <c r="I48" s="20"/>
    </row>
    <row r="49" spans="1:9">
      <c r="A49" s="21"/>
      <c r="B49" s="19"/>
      <c r="C49" s="21"/>
      <c r="D49" s="20"/>
      <c r="E49" s="14"/>
      <c r="G49" s="19"/>
      <c r="I49" s="20"/>
    </row>
    <row r="50" spans="1:9">
      <c r="A50" s="21"/>
      <c r="B50" s="19"/>
      <c r="C50" s="21"/>
      <c r="D50" s="20"/>
      <c r="E50" s="14"/>
      <c r="G50" s="19"/>
      <c r="I50" s="20"/>
    </row>
    <row r="51" spans="1:9">
      <c r="A51" s="21"/>
      <c r="B51" s="19"/>
      <c r="C51" s="21"/>
      <c r="D51" s="20"/>
      <c r="E51" s="14"/>
      <c r="G51" s="19"/>
      <c r="I51" s="20"/>
    </row>
    <row r="52" spans="1:9">
      <c r="A52" s="21"/>
      <c r="B52" s="19"/>
      <c r="C52" s="21"/>
      <c r="D52" s="20"/>
      <c r="E52" s="14"/>
      <c r="G52" s="19"/>
      <c r="I52" s="20"/>
    </row>
    <row r="53" spans="1:9">
      <c r="A53" s="21"/>
      <c r="B53" s="19"/>
      <c r="C53" s="21"/>
      <c r="D53" s="20"/>
      <c r="E53" s="14"/>
      <c r="G53" s="19"/>
      <c r="I53" s="20"/>
    </row>
    <row r="54" spans="1:9">
      <c r="A54" s="21"/>
      <c r="B54" s="19"/>
      <c r="C54" s="21"/>
      <c r="D54" s="20"/>
      <c r="E54" s="14"/>
      <c r="G54" s="19"/>
      <c r="I54" s="20"/>
    </row>
    <row r="55" spans="1:9">
      <c r="A55" s="21"/>
      <c r="B55" s="19"/>
      <c r="C55" s="21"/>
      <c r="D55" s="20"/>
      <c r="E55" s="14"/>
      <c r="G55" s="19"/>
      <c r="I55" s="20"/>
    </row>
    <row r="56" spans="1:9">
      <c r="A56" s="21"/>
      <c r="B56" s="19"/>
      <c r="C56" s="21"/>
      <c r="D56" s="20"/>
      <c r="E56" s="14"/>
      <c r="G56" s="19"/>
      <c r="I56" s="20"/>
    </row>
    <row r="57" spans="1:9">
      <c r="A57" s="21"/>
      <c r="B57" s="19"/>
      <c r="C57" s="21"/>
      <c r="D57" s="20"/>
      <c r="E57" s="14"/>
      <c r="G57" s="19"/>
      <c r="H57" s="21"/>
      <c r="I57" s="20"/>
    </row>
    <row r="58" spans="1:9">
      <c r="A58" s="21"/>
      <c r="B58" s="19"/>
      <c r="C58" s="21"/>
      <c r="D58" s="20"/>
      <c r="E58" s="14"/>
      <c r="G58" s="19"/>
      <c r="H58" s="21"/>
      <c r="I58" s="20"/>
    </row>
    <row r="59" spans="1:9">
      <c r="A59" s="21"/>
      <c r="B59" s="19"/>
      <c r="C59" s="21"/>
      <c r="D59" s="20"/>
      <c r="E59" s="14"/>
      <c r="G59" s="19"/>
      <c r="H59" s="21"/>
      <c r="I59" s="20"/>
    </row>
    <row r="60" spans="1:9">
      <c r="A60" s="21"/>
      <c r="B60" s="19"/>
      <c r="C60" s="21"/>
      <c r="D60" s="20"/>
      <c r="E60" s="14"/>
      <c r="F60" s="14"/>
    </row>
    <row r="61" spans="1:9">
      <c r="A61" s="21"/>
      <c r="B61" s="19"/>
      <c r="C61" s="21"/>
      <c r="D61" s="20"/>
      <c r="E61" s="14"/>
      <c r="F61" s="14"/>
    </row>
    <row r="62" spans="1:9">
      <c r="A62" s="21"/>
      <c r="B62" s="19"/>
      <c r="C62" s="21"/>
      <c r="D62" s="20"/>
      <c r="E62" s="14"/>
      <c r="F62" s="14"/>
    </row>
    <row r="63" spans="1:9">
      <c r="A63" s="21"/>
      <c r="B63" s="19"/>
      <c r="C63" s="21"/>
      <c r="D63" s="20"/>
      <c r="E63" s="14"/>
      <c r="F63" s="14"/>
    </row>
    <row r="64" spans="1:9">
      <c r="A64" s="21"/>
      <c r="B64" s="19"/>
      <c r="C64" s="21"/>
      <c r="D64" s="20"/>
      <c r="E64" s="14"/>
      <c r="F64" s="14"/>
    </row>
    <row r="65" spans="1:6">
      <c r="A65" s="21"/>
      <c r="B65" s="19"/>
      <c r="C65" s="21"/>
      <c r="D65" s="20"/>
      <c r="E65" s="14"/>
      <c r="F65" s="14"/>
    </row>
    <row r="66" spans="1:6">
      <c r="A66" s="21"/>
      <c r="B66" s="19"/>
      <c r="C66" s="21"/>
      <c r="D66" s="20"/>
      <c r="E66" s="14"/>
      <c r="F66" s="14"/>
    </row>
    <row r="67" spans="1:6">
      <c r="A67" s="21"/>
      <c r="B67" s="19"/>
      <c r="C67" s="21"/>
      <c r="D67" s="20"/>
      <c r="E67" s="14"/>
      <c r="F67" s="14"/>
    </row>
    <row r="68" spans="1:6">
      <c r="A68" s="21"/>
      <c r="B68" s="19"/>
      <c r="C68" s="21"/>
      <c r="D68" s="20"/>
      <c r="E68" s="14"/>
      <c r="F68" s="14"/>
    </row>
    <row r="69" spans="1:6">
      <c r="A69" s="21"/>
      <c r="B69" s="19"/>
      <c r="C69" s="21"/>
      <c r="D69" s="20"/>
      <c r="E69" s="14"/>
      <c r="F69" s="14"/>
    </row>
    <row r="70" spans="1:6">
      <c r="A70" s="21"/>
      <c r="B70" s="19"/>
      <c r="C70" s="21"/>
      <c r="D70" s="20"/>
      <c r="E70" s="14"/>
      <c r="F70" s="14"/>
    </row>
    <row r="71" spans="1:6">
      <c r="A71" s="21"/>
      <c r="B71" s="19"/>
      <c r="C71" s="21"/>
      <c r="D71" s="20"/>
      <c r="E71" s="14"/>
      <c r="F71" s="14"/>
    </row>
    <row r="72" spans="1:6">
      <c r="A72" s="21"/>
      <c r="B72" s="19"/>
      <c r="C72" s="21"/>
      <c r="D72" s="20"/>
      <c r="E72" s="14"/>
      <c r="F72" s="14"/>
    </row>
    <row r="73" spans="1:6">
      <c r="A73" s="21"/>
      <c r="B73" s="19"/>
      <c r="C73" s="21"/>
      <c r="D73" s="20"/>
      <c r="E73" s="14"/>
      <c r="F73" s="14"/>
    </row>
    <row r="74" spans="1:6">
      <c r="A74" s="21"/>
      <c r="B74" s="19"/>
      <c r="C74" s="21"/>
      <c r="D74" s="20"/>
      <c r="E74" s="14"/>
      <c r="F74" s="14"/>
    </row>
    <row r="75" spans="1:6">
      <c r="A75" s="21"/>
      <c r="B75" s="19"/>
      <c r="C75" s="21"/>
      <c r="D75" s="20"/>
      <c r="E75" s="14"/>
      <c r="F75" s="14"/>
    </row>
    <row r="76" spans="1:6">
      <c r="A76" s="21"/>
      <c r="B76" s="19"/>
      <c r="C76" s="21"/>
      <c r="D76" s="20"/>
      <c r="E76" s="14"/>
      <c r="F76" s="14"/>
    </row>
    <row r="77" spans="1:6">
      <c r="A77" s="21"/>
      <c r="B77" s="19"/>
      <c r="C77" s="21"/>
      <c r="D77" s="20"/>
      <c r="E77" s="14"/>
      <c r="F77" s="14"/>
    </row>
    <row r="78" spans="1:6">
      <c r="A78" s="21"/>
      <c r="B78" s="19"/>
      <c r="C78" s="21"/>
      <c r="D78" s="20"/>
      <c r="E78" s="14"/>
      <c r="F78" s="14"/>
    </row>
    <row r="79" spans="1:6">
      <c r="A79" s="21"/>
      <c r="B79" s="19"/>
      <c r="C79" s="21"/>
      <c r="D79" s="20"/>
      <c r="E79" s="14"/>
      <c r="F79" s="14"/>
    </row>
    <row r="80" spans="1:6">
      <c r="A80" s="21"/>
      <c r="B80" s="19"/>
      <c r="C80" s="21"/>
      <c r="D80" s="20"/>
      <c r="E80" s="14"/>
      <c r="F80" s="14"/>
    </row>
    <row r="81" spans="1:6">
      <c r="A81" s="21"/>
      <c r="B81" s="19"/>
      <c r="C81" s="21"/>
      <c r="D81" s="20"/>
      <c r="E81" s="14"/>
      <c r="F81" s="14"/>
    </row>
    <row r="82" spans="1:6">
      <c r="A82" s="21"/>
      <c r="B82" s="19"/>
      <c r="C82" s="21"/>
      <c r="D82" s="20"/>
      <c r="E82" s="14"/>
      <c r="F82" s="14"/>
    </row>
    <row r="83" spans="1:6">
      <c r="A83" s="21"/>
      <c r="B83" s="19"/>
      <c r="C83" s="21"/>
      <c r="D83" s="20"/>
      <c r="E83" s="14"/>
      <c r="F83" s="14"/>
    </row>
    <row r="84" spans="1:6">
      <c r="A84" s="21"/>
      <c r="B84" s="19"/>
      <c r="C84" s="21"/>
      <c r="D84" s="20"/>
      <c r="E84" s="14"/>
      <c r="F84" s="14"/>
    </row>
    <row r="85" spans="1:6">
      <c r="A85" s="21"/>
      <c r="B85" s="19"/>
      <c r="C85" s="21"/>
      <c r="D85" s="20"/>
      <c r="E85" s="14"/>
      <c r="F85" s="14"/>
    </row>
    <row r="86" spans="1:6">
      <c r="A86" s="21"/>
      <c r="B86" s="19"/>
      <c r="C86" s="21"/>
      <c r="D86" s="20"/>
      <c r="E86" s="14"/>
      <c r="F86" s="14"/>
    </row>
    <row r="87" spans="1:6">
      <c r="A87" s="21"/>
      <c r="B87" s="19"/>
      <c r="C87" s="21"/>
      <c r="D87" s="20"/>
      <c r="E87" s="14"/>
      <c r="F87" s="14"/>
    </row>
    <row r="88" spans="1:6">
      <c r="A88" s="21"/>
      <c r="B88" s="19"/>
      <c r="C88" s="21"/>
      <c r="D88" s="20"/>
      <c r="E88" s="14"/>
      <c r="F88" s="14"/>
    </row>
    <row r="89" spans="1:6">
      <c r="A89" s="21"/>
      <c r="B89" s="19"/>
      <c r="C89" s="21"/>
      <c r="D89" s="20"/>
      <c r="E89" s="14"/>
      <c r="F89" s="14"/>
    </row>
    <row r="90" spans="1:6">
      <c r="A90" s="21"/>
      <c r="B90" s="19"/>
      <c r="C90" s="21"/>
      <c r="D90" s="20"/>
      <c r="E90" s="14"/>
      <c r="F90" s="14"/>
    </row>
    <row r="91" spans="1:6">
      <c r="A91" s="21"/>
      <c r="B91" s="19"/>
      <c r="C91" s="21"/>
      <c r="D91" s="20"/>
      <c r="E91" s="14"/>
      <c r="F91" s="14"/>
    </row>
    <row r="92" spans="1:6">
      <c r="A92" s="21"/>
      <c r="B92" s="19"/>
      <c r="C92" s="21"/>
      <c r="D92" s="20"/>
      <c r="E92" s="14"/>
      <c r="F92" s="14"/>
    </row>
    <row r="93" spans="1:6">
      <c r="A93" s="21"/>
      <c r="B93" s="19"/>
      <c r="C93" s="21"/>
      <c r="D93" s="20"/>
      <c r="E93" s="14"/>
      <c r="F93" s="14"/>
    </row>
    <row r="94" spans="1:6">
      <c r="A94" s="21"/>
      <c r="B94" s="19"/>
      <c r="C94" s="21"/>
      <c r="D94" s="20"/>
      <c r="E94" s="14"/>
      <c r="F94" s="14"/>
    </row>
    <row r="95" spans="1:6">
      <c r="A95" s="21"/>
      <c r="B95" s="19"/>
      <c r="C95" s="21"/>
      <c r="D95" s="20"/>
      <c r="E95" s="14"/>
      <c r="F95" s="14"/>
    </row>
    <row r="96" spans="1:6">
      <c r="A96" s="21"/>
      <c r="B96" s="19"/>
      <c r="C96" s="21"/>
      <c r="D96" s="20"/>
      <c r="E96" s="14"/>
      <c r="F96" s="14"/>
    </row>
    <row r="97" spans="1:6">
      <c r="A97" s="21"/>
      <c r="B97" s="19"/>
      <c r="C97" s="21"/>
      <c r="D97" s="20"/>
      <c r="E97" s="14"/>
      <c r="F97" s="14"/>
    </row>
    <row r="98" spans="1:6">
      <c r="A98" s="21"/>
      <c r="B98" s="19"/>
      <c r="C98" s="21"/>
      <c r="D98" s="20"/>
      <c r="E98" s="14"/>
      <c r="F98" s="14"/>
    </row>
    <row r="99" spans="1:6">
      <c r="A99" s="21"/>
      <c r="B99" s="19"/>
      <c r="C99" s="21"/>
      <c r="D99" s="20"/>
      <c r="E99" s="14"/>
      <c r="F99" s="14"/>
    </row>
    <row r="100" spans="1:6">
      <c r="A100" s="21" t="str">
        <f>A1</f>
        <v>Mocne strony [S]</v>
      </c>
      <c r="B100" s="21">
        <f t="shared" ref="B100:D100" si="3">B1</f>
        <v>1</v>
      </c>
      <c r="C100" s="21" t="str">
        <f t="shared" si="3"/>
        <v>Słabe strony [W]</v>
      </c>
      <c r="D100" s="21">
        <f t="shared" si="3"/>
        <v>1</v>
      </c>
      <c r="E100" s="14"/>
      <c r="F100" s="14"/>
    </row>
    <row r="101" spans="1:6">
      <c r="A101" s="21" t="str">
        <f t="shared" ref="A101:A140" si="4">A2</f>
        <v>Czynnik</v>
      </c>
      <c r="B101" s="21" t="str">
        <f t="shared" ref="B101:D101" si="5">B2</f>
        <v>Waga</v>
      </c>
      <c r="C101" s="21" t="str">
        <f t="shared" si="5"/>
        <v>Czynnik</v>
      </c>
      <c r="D101" s="21" t="str">
        <f t="shared" si="5"/>
        <v>Waga</v>
      </c>
      <c r="E101" s="14"/>
      <c r="F101" s="14"/>
    </row>
    <row r="102" spans="1:6" ht="26.4">
      <c r="A102" s="21" t="str">
        <f t="shared" si="4"/>
        <v>Zapewnienie krótkiego czasu realizacji badania (w przypadku badań genetycznych) dzięki zastosowaniu innowacyjnych procedur</v>
      </c>
      <c r="B102" s="21">
        <f t="shared" ref="B102:D102" si="6">B3</f>
        <v>0.15</v>
      </c>
      <c r="C102" s="21" t="str">
        <f t="shared" si="6"/>
        <v>Brak doświadczenia w prowadzeniu biznesu na szeroką skalę</v>
      </c>
      <c r="D102" s="21">
        <f t="shared" si="6"/>
        <v>0.15</v>
      </c>
      <c r="E102" s="14"/>
      <c r="F102" s="14"/>
    </row>
    <row r="103" spans="1:6" ht="39.6">
      <c r="A103" s="21" t="str">
        <f t="shared" si="4"/>
        <v>Niskie koszty badań genetycznych oscylujące na poziomie 20-50% w stosunku do kosztów badań u konkurentów wykorzystujących aktualnie funkcjonujące procedury badawcze</v>
      </c>
      <c r="B103" s="21">
        <f t="shared" ref="B103:D103" si="7">B4</f>
        <v>0.25</v>
      </c>
      <c r="C103" s="21" t="str">
        <f t="shared" si="7"/>
        <v>Brak kadry handlowców wyspecjalizowanych w zakresie diagnostyki</v>
      </c>
      <c r="D103" s="21">
        <f t="shared" si="7"/>
        <v>0.1</v>
      </c>
      <c r="E103" s="14"/>
      <c r="F103" s="14"/>
    </row>
    <row r="104" spans="1:6">
      <c r="A104" s="21" t="str">
        <f t="shared" si="4"/>
        <v>Zautomatyzowany proces przekazywania wyników badań do klienta</v>
      </c>
      <c r="B104" s="21">
        <f t="shared" ref="B104:D104" si="8">B5</f>
        <v>0.05</v>
      </c>
      <c r="C104" s="21" t="str">
        <f t="shared" si="8"/>
        <v>Wysokie koszty stałe utrzymania infrastruktury</v>
      </c>
      <c r="D104" s="21">
        <f t="shared" si="8"/>
        <v>0.2</v>
      </c>
      <c r="E104" s="14"/>
      <c r="F104" s="14"/>
    </row>
    <row r="105" spans="1:6" ht="26.4">
      <c r="A105" s="21" t="str">
        <f t="shared" si="4"/>
        <v>Innowacyjny jak na rynek badań weterynaryjnych sposób docierania do potencjalnych klientów poprzez grupę przedstawicieli regionalnych</v>
      </c>
      <c r="B105" s="21">
        <f t="shared" ref="B105:D105" si="9">B6</f>
        <v>0.1</v>
      </c>
      <c r="C105" s="21" t="str">
        <f t="shared" si="9"/>
        <v>Brak środków pieniężnych na zintensyfikowanie rozwoju dotychczasowej działalności</v>
      </c>
      <c r="D105" s="21">
        <f t="shared" si="9"/>
        <v>0.1</v>
      </c>
      <c r="E105" s="14"/>
      <c r="F105" s="14"/>
    </row>
    <row r="106" spans="1:6" ht="26.4">
      <c r="A106" s="21" t="str">
        <f t="shared" si="4"/>
        <v>Grupa wysokiej klasy specjalistów obejmujących swoimi specjalizacjami wszystkie domeny badań diagnostycznych</v>
      </c>
      <c r="B106" s="21">
        <f t="shared" ref="B106:D106" si="10">B7</f>
        <v>0.05</v>
      </c>
      <c r="C106" s="21" t="str">
        <f t="shared" si="10"/>
        <v>Brak środków pieniężnych na rozpoczęcie działalności w zakresie biologii molekularnej</v>
      </c>
      <c r="D106" s="21">
        <f t="shared" si="10"/>
        <v>0.1</v>
      </c>
      <c r="E106" s="14"/>
      <c r="F106" s="14"/>
    </row>
    <row r="107" spans="1:6" ht="26.4">
      <c r="A107" s="21" t="str">
        <f t="shared" si="4"/>
        <v>Położenie w centralnym punkcie polski zapewniające łatwy dostęp do wszystkich klientów</v>
      </c>
      <c r="B107" s="21">
        <f t="shared" ref="B107:D107" si="11">B8</f>
        <v>0.15</v>
      </c>
      <c r="C107" s="21" t="str">
        <f t="shared" si="11"/>
        <v>Brak rzetelnej wiedzy nt. Potrzeb rynku (schorzenia) w zakresie badań serologicznych</v>
      </c>
      <c r="D107" s="21">
        <f t="shared" si="11"/>
        <v>0.1</v>
      </c>
      <c r="E107" s="14"/>
      <c r="F107" s="14"/>
    </row>
    <row r="108" spans="1:6" ht="26.4">
      <c r="A108" s="21" t="str">
        <f t="shared" si="4"/>
        <v>Nowoczesna infrastruktura spełniająca wszystkie aktualnie obowiązujące normy</v>
      </c>
      <c r="B108" s="21">
        <f t="shared" ref="B108:D108" si="12">B9</f>
        <v>0.1</v>
      </c>
      <c r="C108" s="21" t="str">
        <f t="shared" si="12"/>
        <v>Konieczność zwrotu kapitału oraz jego wysokie oprocentowanie</v>
      </c>
      <c r="D108" s="21">
        <f t="shared" si="12"/>
        <v>0.15</v>
      </c>
      <c r="E108" s="14"/>
      <c r="F108" s="14"/>
    </row>
    <row r="109" spans="1:6">
      <c r="A109" s="21" t="str">
        <f t="shared" si="4"/>
        <v>Rozpoczęty proces certyfikacji laboratorium</v>
      </c>
      <c r="B109" s="21">
        <f t="shared" ref="B109:D109" si="13">B10</f>
        <v>0.1</v>
      </c>
      <c r="C109" s="21" t="e">
        <f>#REF!</f>
        <v>#REF!</v>
      </c>
      <c r="D109" s="21">
        <f t="shared" si="13"/>
        <v>0.1</v>
      </c>
      <c r="E109" s="14"/>
      <c r="F109" s="14"/>
    </row>
    <row r="110" spans="1:6">
      <c r="A110" s="21" t="str">
        <f t="shared" si="4"/>
        <v>Posiadanie w momencie uruchomienia grupy stałych odbiorców</v>
      </c>
      <c r="B110" s="21">
        <f t="shared" ref="B110:D110" si="14">B11</f>
        <v>0.05</v>
      </c>
      <c r="C110" s="21">
        <f t="shared" si="14"/>
        <v>0</v>
      </c>
      <c r="D110" s="21">
        <f t="shared" si="14"/>
        <v>0</v>
      </c>
      <c r="E110" s="14"/>
      <c r="F110" s="14"/>
    </row>
    <row r="111" spans="1:6">
      <c r="A111" s="21">
        <f t="shared" si="4"/>
        <v>0</v>
      </c>
      <c r="B111" s="21">
        <f t="shared" ref="B111:D111" si="15">B12</f>
        <v>0</v>
      </c>
      <c r="C111" s="21">
        <f t="shared" si="15"/>
        <v>0</v>
      </c>
      <c r="D111" s="21">
        <f t="shared" si="15"/>
        <v>0</v>
      </c>
      <c r="E111" s="14"/>
      <c r="F111" s="14"/>
    </row>
    <row r="112" spans="1:6">
      <c r="A112" s="21">
        <f t="shared" si="4"/>
        <v>0</v>
      </c>
      <c r="B112" s="21">
        <f t="shared" ref="B112:D112" si="16">B13</f>
        <v>0</v>
      </c>
      <c r="C112" s="21">
        <f t="shared" si="16"/>
        <v>0</v>
      </c>
      <c r="D112" s="21">
        <f t="shared" si="16"/>
        <v>0</v>
      </c>
      <c r="E112" s="14"/>
      <c r="F112" s="14"/>
    </row>
    <row r="113" spans="1:6">
      <c r="A113" s="21">
        <f t="shared" si="4"/>
        <v>0</v>
      </c>
      <c r="B113" s="21">
        <f t="shared" ref="B113:D113" si="17">B14</f>
        <v>0</v>
      </c>
      <c r="C113" s="21">
        <f t="shared" si="17"/>
        <v>0</v>
      </c>
      <c r="D113" s="21">
        <f t="shared" si="17"/>
        <v>0</v>
      </c>
      <c r="E113" s="14"/>
      <c r="F113" s="14"/>
    </row>
    <row r="114" spans="1:6">
      <c r="A114" s="21">
        <f t="shared" si="4"/>
        <v>0</v>
      </c>
      <c r="B114" s="21">
        <f t="shared" ref="B114:D114" si="18">B15</f>
        <v>0</v>
      </c>
      <c r="C114" s="21">
        <f t="shared" si="18"/>
        <v>0</v>
      </c>
      <c r="D114" s="21">
        <f t="shared" si="18"/>
        <v>0</v>
      </c>
    </row>
    <row r="115" spans="1:6">
      <c r="A115" s="21">
        <f t="shared" si="4"/>
        <v>0</v>
      </c>
      <c r="B115" s="21">
        <f t="shared" ref="B115:D115" si="19">B16</f>
        <v>0</v>
      </c>
      <c r="C115" s="21">
        <f t="shared" si="19"/>
        <v>0</v>
      </c>
      <c r="D115" s="21">
        <f t="shared" si="19"/>
        <v>0</v>
      </c>
    </row>
    <row r="116" spans="1:6">
      <c r="A116" s="21">
        <f t="shared" si="4"/>
        <v>0</v>
      </c>
      <c r="B116" s="21">
        <f t="shared" ref="B116:D116" si="20">B17</f>
        <v>0</v>
      </c>
      <c r="C116" s="21">
        <f t="shared" si="20"/>
        <v>0</v>
      </c>
      <c r="D116" s="21">
        <f t="shared" si="20"/>
        <v>0</v>
      </c>
    </row>
    <row r="117" spans="1:6">
      <c r="A117" s="21">
        <f t="shared" ref="A117:D129" si="21">A18</f>
        <v>0</v>
      </c>
      <c r="B117" s="21">
        <f t="shared" si="21"/>
        <v>0</v>
      </c>
      <c r="C117" s="21">
        <f t="shared" si="21"/>
        <v>0</v>
      </c>
      <c r="D117" s="21">
        <f t="shared" si="21"/>
        <v>0</v>
      </c>
    </row>
    <row r="118" spans="1:6">
      <c r="A118" s="21">
        <f t="shared" si="21"/>
        <v>0</v>
      </c>
      <c r="B118" s="21">
        <f t="shared" si="21"/>
        <v>0</v>
      </c>
      <c r="C118" s="21">
        <f t="shared" si="21"/>
        <v>0</v>
      </c>
      <c r="D118" s="21">
        <f t="shared" si="21"/>
        <v>0</v>
      </c>
    </row>
    <row r="119" spans="1:6">
      <c r="A119" s="21">
        <f t="shared" si="21"/>
        <v>0</v>
      </c>
      <c r="B119" s="21">
        <f t="shared" si="21"/>
        <v>0</v>
      </c>
      <c r="C119" s="21">
        <f t="shared" si="21"/>
        <v>0</v>
      </c>
      <c r="D119" s="21">
        <f t="shared" si="21"/>
        <v>0</v>
      </c>
    </row>
    <row r="120" spans="1:6">
      <c r="A120" s="21">
        <f t="shared" si="21"/>
        <v>0</v>
      </c>
      <c r="B120" s="21">
        <f t="shared" si="21"/>
        <v>0</v>
      </c>
      <c r="C120" s="21">
        <f t="shared" si="21"/>
        <v>0</v>
      </c>
      <c r="D120" s="21">
        <f t="shared" si="21"/>
        <v>0</v>
      </c>
    </row>
    <row r="121" spans="1:6">
      <c r="A121" s="21">
        <f t="shared" si="21"/>
        <v>0</v>
      </c>
      <c r="B121" s="21">
        <f t="shared" si="21"/>
        <v>0</v>
      </c>
      <c r="C121" s="21">
        <f t="shared" si="21"/>
        <v>0</v>
      </c>
      <c r="D121" s="21">
        <f t="shared" si="21"/>
        <v>0</v>
      </c>
    </row>
    <row r="122" spans="1:6">
      <c r="A122" s="21">
        <f t="shared" si="21"/>
        <v>0</v>
      </c>
      <c r="B122" s="21">
        <f t="shared" si="21"/>
        <v>0</v>
      </c>
      <c r="C122" s="21">
        <f t="shared" si="21"/>
        <v>0</v>
      </c>
      <c r="D122" s="21">
        <f t="shared" si="21"/>
        <v>0</v>
      </c>
    </row>
    <row r="123" spans="1:6">
      <c r="A123" s="21">
        <f t="shared" si="21"/>
        <v>0</v>
      </c>
      <c r="B123" s="21">
        <f t="shared" si="21"/>
        <v>0</v>
      </c>
      <c r="C123" s="21">
        <f t="shared" si="21"/>
        <v>0</v>
      </c>
      <c r="D123" s="21">
        <f t="shared" si="21"/>
        <v>0</v>
      </c>
    </row>
    <row r="124" spans="1:6">
      <c r="A124" s="21">
        <f t="shared" si="21"/>
        <v>0</v>
      </c>
      <c r="B124" s="21">
        <f t="shared" si="21"/>
        <v>0</v>
      </c>
      <c r="C124" s="21">
        <f t="shared" si="21"/>
        <v>0</v>
      </c>
      <c r="D124" s="21">
        <f t="shared" si="21"/>
        <v>0</v>
      </c>
    </row>
    <row r="125" spans="1:6">
      <c r="A125" s="21">
        <f t="shared" si="21"/>
        <v>0</v>
      </c>
      <c r="B125" s="21">
        <f t="shared" si="21"/>
        <v>0</v>
      </c>
      <c r="C125" s="21">
        <f t="shared" si="21"/>
        <v>0</v>
      </c>
      <c r="D125" s="21">
        <f t="shared" si="21"/>
        <v>0</v>
      </c>
    </row>
    <row r="126" spans="1:6">
      <c r="A126" s="21">
        <f t="shared" si="21"/>
        <v>0</v>
      </c>
      <c r="B126" s="21">
        <f t="shared" si="21"/>
        <v>0</v>
      </c>
      <c r="C126" s="21">
        <f t="shared" si="21"/>
        <v>0</v>
      </c>
      <c r="D126" s="21">
        <f t="shared" si="21"/>
        <v>0</v>
      </c>
    </row>
    <row r="127" spans="1:6">
      <c r="A127" s="21">
        <f t="shared" si="21"/>
        <v>0</v>
      </c>
      <c r="B127" s="21">
        <f t="shared" si="21"/>
        <v>0</v>
      </c>
      <c r="C127" s="21">
        <f t="shared" si="21"/>
        <v>0</v>
      </c>
      <c r="D127" s="21">
        <f t="shared" si="21"/>
        <v>0</v>
      </c>
    </row>
    <row r="128" spans="1:6">
      <c r="A128" s="21">
        <f t="shared" si="21"/>
        <v>0</v>
      </c>
      <c r="B128" s="21">
        <f t="shared" si="21"/>
        <v>0</v>
      </c>
      <c r="C128" s="21">
        <f t="shared" si="21"/>
        <v>0</v>
      </c>
      <c r="D128" s="21">
        <f t="shared" si="21"/>
        <v>0</v>
      </c>
    </row>
    <row r="129" spans="1:4">
      <c r="A129" s="21">
        <f t="shared" si="21"/>
        <v>0</v>
      </c>
      <c r="B129" s="21">
        <f t="shared" si="21"/>
        <v>0</v>
      </c>
      <c r="C129" s="21">
        <f t="shared" si="21"/>
        <v>0</v>
      </c>
      <c r="D129" s="21">
        <f t="shared" si="21"/>
        <v>0</v>
      </c>
    </row>
    <row r="130" spans="1:4">
      <c r="A130" s="21">
        <f t="shared" si="4"/>
        <v>0</v>
      </c>
      <c r="B130" s="21">
        <f t="shared" ref="B130:D130" si="22">B31</f>
        <v>0</v>
      </c>
      <c r="C130" s="21">
        <f t="shared" si="22"/>
        <v>0</v>
      </c>
      <c r="D130" s="21">
        <f t="shared" si="22"/>
        <v>0</v>
      </c>
    </row>
    <row r="131" spans="1:4">
      <c r="A131" s="21">
        <f t="shared" si="4"/>
        <v>0</v>
      </c>
      <c r="B131" s="21">
        <f t="shared" ref="B131:D131" si="23">B32</f>
        <v>0</v>
      </c>
      <c r="C131" s="21">
        <f t="shared" si="23"/>
        <v>0</v>
      </c>
      <c r="D131" s="21">
        <f t="shared" si="23"/>
        <v>0</v>
      </c>
    </row>
    <row r="132" spans="1:4">
      <c r="A132" s="21" t="e">
        <f>#REF!</f>
        <v>#REF!</v>
      </c>
      <c r="B132" s="21" t="e">
        <f>#REF!</f>
        <v>#REF!</v>
      </c>
      <c r="C132" s="21" t="e">
        <f>#REF!</f>
        <v>#REF!</v>
      </c>
      <c r="D132" s="21" t="e">
        <f>#REF!</f>
        <v>#REF!</v>
      </c>
    </row>
    <row r="133" spans="1:4">
      <c r="A133" s="21">
        <f t="shared" ref="A133:D138" si="24">A33</f>
        <v>0</v>
      </c>
      <c r="B133" s="21">
        <f t="shared" si="24"/>
        <v>0</v>
      </c>
      <c r="C133" s="21">
        <f t="shared" si="24"/>
        <v>0</v>
      </c>
      <c r="D133" s="21">
        <f t="shared" si="24"/>
        <v>0</v>
      </c>
    </row>
    <row r="134" spans="1:4">
      <c r="A134" s="21">
        <f t="shared" si="24"/>
        <v>0</v>
      </c>
      <c r="B134" s="21">
        <f t="shared" si="24"/>
        <v>0</v>
      </c>
      <c r="C134" s="21">
        <f t="shared" si="24"/>
        <v>0</v>
      </c>
      <c r="D134" s="21">
        <f t="shared" si="24"/>
        <v>0</v>
      </c>
    </row>
    <row r="135" spans="1:4">
      <c r="A135" s="21">
        <f t="shared" si="24"/>
        <v>0</v>
      </c>
      <c r="B135" s="21">
        <f t="shared" si="24"/>
        <v>0</v>
      </c>
      <c r="C135" s="21">
        <f t="shared" si="24"/>
        <v>0</v>
      </c>
      <c r="D135" s="21">
        <f t="shared" si="24"/>
        <v>0</v>
      </c>
    </row>
    <row r="136" spans="1:4">
      <c r="A136" s="21">
        <f t="shared" si="24"/>
        <v>0</v>
      </c>
      <c r="B136" s="21">
        <f t="shared" si="24"/>
        <v>0</v>
      </c>
      <c r="C136" s="21">
        <f t="shared" si="24"/>
        <v>0</v>
      </c>
      <c r="D136" s="21">
        <f t="shared" si="24"/>
        <v>0</v>
      </c>
    </row>
    <row r="137" spans="1:4">
      <c r="A137" s="21">
        <f t="shared" si="24"/>
        <v>0</v>
      </c>
      <c r="B137" s="21">
        <f t="shared" si="24"/>
        <v>0</v>
      </c>
      <c r="C137" s="21">
        <f t="shared" si="24"/>
        <v>0</v>
      </c>
      <c r="D137" s="21">
        <f t="shared" si="24"/>
        <v>0</v>
      </c>
    </row>
    <row r="138" spans="1:4">
      <c r="A138" s="21">
        <f t="shared" si="24"/>
        <v>0</v>
      </c>
      <c r="B138" s="21">
        <f t="shared" si="24"/>
        <v>0</v>
      </c>
      <c r="C138" s="21">
        <f t="shared" si="24"/>
        <v>0</v>
      </c>
      <c r="D138" s="21">
        <f t="shared" si="24"/>
        <v>0</v>
      </c>
    </row>
    <row r="139" spans="1:4">
      <c r="A139" s="21">
        <f t="shared" si="4"/>
        <v>0</v>
      </c>
      <c r="B139" s="21">
        <f t="shared" ref="B139:D139" si="25">B40</f>
        <v>0</v>
      </c>
      <c r="C139" s="21">
        <f t="shared" si="25"/>
        <v>0</v>
      </c>
      <c r="D139" s="21">
        <f t="shared" si="25"/>
        <v>0</v>
      </c>
    </row>
    <row r="140" spans="1:4">
      <c r="A140" s="21">
        <f t="shared" si="4"/>
        <v>0</v>
      </c>
      <c r="B140" s="21">
        <f t="shared" ref="B140:D140" si="26">B41</f>
        <v>0</v>
      </c>
      <c r="C140" s="21">
        <f t="shared" si="26"/>
        <v>0</v>
      </c>
      <c r="D140" s="21">
        <f t="shared" si="26"/>
        <v>0</v>
      </c>
    </row>
    <row r="141" spans="1:4">
      <c r="A141" s="21"/>
      <c r="B141" s="21"/>
      <c r="C141" s="21"/>
      <c r="D141" s="21"/>
    </row>
    <row r="142" spans="1:4">
      <c r="A142" s="21"/>
      <c r="B142" s="21"/>
      <c r="C142" s="21"/>
      <c r="D142" s="21"/>
    </row>
    <row r="143" spans="1:4">
      <c r="A143" s="21"/>
      <c r="B143" s="21"/>
      <c r="C143" s="21"/>
      <c r="D143" s="21"/>
    </row>
    <row r="144" spans="1:4">
      <c r="A144" s="21"/>
      <c r="B144" s="21"/>
      <c r="C144" s="21"/>
      <c r="D144" s="21"/>
    </row>
    <row r="145" spans="1:4">
      <c r="A145" s="21"/>
      <c r="B145" s="21"/>
      <c r="C145" s="21"/>
      <c r="D145" s="21"/>
    </row>
    <row r="146" spans="1:4">
      <c r="A146" s="21"/>
      <c r="B146" s="21"/>
      <c r="C146" s="21"/>
      <c r="D146" s="21"/>
    </row>
    <row r="147" spans="1:4">
      <c r="A147" s="21"/>
      <c r="B147" s="21"/>
      <c r="C147" s="21"/>
      <c r="D147" s="21"/>
    </row>
    <row r="148" spans="1:4">
      <c r="A148" s="21"/>
      <c r="B148" s="21"/>
      <c r="C148" s="21"/>
      <c r="D148" s="21"/>
    </row>
    <row r="149" spans="1:4">
      <c r="A149" s="21"/>
      <c r="B149" s="21"/>
      <c r="C149" s="21"/>
      <c r="D149" s="21"/>
    </row>
    <row r="150" spans="1:4">
      <c r="A150" s="21"/>
      <c r="B150" s="21"/>
      <c r="C150" s="21"/>
      <c r="D150" s="21"/>
    </row>
    <row r="151" spans="1:4">
      <c r="A151" s="21"/>
      <c r="B151" s="21"/>
      <c r="C151" s="21"/>
      <c r="D151" s="21"/>
    </row>
    <row r="152" spans="1:4">
      <c r="A152" s="21"/>
      <c r="B152" s="21"/>
      <c r="C152" s="21"/>
      <c r="D152" s="21"/>
    </row>
    <row r="153" spans="1:4">
      <c r="A153" s="21"/>
      <c r="B153" s="21"/>
      <c r="C153" s="21"/>
      <c r="D153" s="21"/>
    </row>
    <row r="154" spans="1:4">
      <c r="A154" s="21"/>
      <c r="B154" s="21"/>
      <c r="C154" s="21"/>
      <c r="D154" s="21"/>
    </row>
    <row r="155" spans="1:4">
      <c r="A155" s="21"/>
      <c r="B155" s="21"/>
      <c r="C155" s="21"/>
      <c r="D155" s="2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60" zoomScaleNormal="60" workbookViewId="0">
      <selection activeCell="J21" sqref="J21"/>
    </sheetView>
  </sheetViews>
  <sheetFormatPr defaultColWidth="9" defaultRowHeight="13.2"/>
  <cols>
    <col min="1" max="1" width="38" style="1" bestFit="1" customWidth="1"/>
    <col min="2" max="7" width="11.69921875" style="1" customWidth="1"/>
    <col min="8" max="9" width="9" style="1"/>
    <col min="10" max="10" width="38.59765625" style="1" customWidth="1"/>
    <col min="11" max="11" width="43.69921875" style="1" customWidth="1"/>
    <col min="12" max="16" width="8.8984375" style="1" customWidth="1"/>
    <col min="17" max="16384" width="9" style="1"/>
  </cols>
  <sheetData>
    <row r="1" spans="1:10">
      <c r="A1" s="43" t="s">
        <v>17</v>
      </c>
      <c r="B1" s="43" t="s">
        <v>16</v>
      </c>
      <c r="C1" s="43"/>
      <c r="D1" s="43" t="s">
        <v>12</v>
      </c>
      <c r="E1" s="43"/>
      <c r="F1" s="43" t="s">
        <v>13</v>
      </c>
      <c r="G1" s="43"/>
    </row>
    <row r="2" spans="1:10" ht="25.2">
      <c r="A2" s="43"/>
      <c r="B2" s="2" t="s">
        <v>14</v>
      </c>
      <c r="C2" s="2" t="s">
        <v>15</v>
      </c>
      <c r="D2" s="2" t="s">
        <v>14</v>
      </c>
      <c r="E2" s="2" t="s">
        <v>15</v>
      </c>
      <c r="F2" s="2" t="s">
        <v>14</v>
      </c>
      <c r="G2" s="2" t="s">
        <v>15</v>
      </c>
    </row>
    <row r="3" spans="1:10">
      <c r="A3" s="5" t="s">
        <v>22</v>
      </c>
      <c r="B3" s="3">
        <f>'S C_slab-F_szans'!S24</f>
        <v>76</v>
      </c>
      <c r="C3" s="3">
        <f>'S C_slab-F_szans'!T25</f>
        <v>10</v>
      </c>
      <c r="D3" s="3">
        <f>'T F_szans-C_slab'!S24</f>
        <v>74</v>
      </c>
      <c r="E3" s="3">
        <f>'T F_szans-C_slab'!T25</f>
        <v>10.100000000000001</v>
      </c>
      <c r="F3" s="3">
        <f>B3+D3</f>
        <v>150</v>
      </c>
      <c r="G3" s="4">
        <f>C3+E3</f>
        <v>20.100000000000001</v>
      </c>
    </row>
    <row r="4" spans="1:10">
      <c r="A4" s="5" t="s">
        <v>23</v>
      </c>
      <c r="B4" s="3">
        <f>'S C_slab-H_zagr'!S24</f>
        <v>78</v>
      </c>
      <c r="C4" s="3">
        <f>'S C_slab-H_zagr'!T25</f>
        <v>10.949999999999998</v>
      </c>
      <c r="D4" s="3">
        <f>'T H_zagr-C_slab'!S24</f>
        <v>46</v>
      </c>
      <c r="E4" s="3">
        <f>'T H_zagr-C_slab'!T25</f>
        <v>6.7500000000000018</v>
      </c>
      <c r="F4" s="3">
        <f t="shared" ref="F4:F6" si="0">B4+D4</f>
        <v>124</v>
      </c>
      <c r="G4" s="4">
        <f t="shared" ref="G4:G6" si="1">C4+E4</f>
        <v>17.7</v>
      </c>
    </row>
    <row r="5" spans="1:10">
      <c r="A5" s="5" t="s">
        <v>24</v>
      </c>
      <c r="B5" s="3">
        <f>'S A_moc-F_szans'!S24</f>
        <v>104</v>
      </c>
      <c r="C5" s="3">
        <f>'S A_moc-F_szans'!T25</f>
        <v>13.05</v>
      </c>
      <c r="D5" s="3">
        <f>'T F_szans-A_moc'!S24</f>
        <v>71</v>
      </c>
      <c r="E5" s="3">
        <f>'T F_szans-A_moc'!T25</f>
        <v>9.5</v>
      </c>
      <c r="F5" s="3">
        <f t="shared" si="0"/>
        <v>175</v>
      </c>
      <c r="G5" s="4">
        <f t="shared" si="1"/>
        <v>22.55</v>
      </c>
    </row>
    <row r="6" spans="1:10">
      <c r="A6" s="5" t="s">
        <v>25</v>
      </c>
      <c r="B6" s="3">
        <f>'S A_moc-H_zagr'!S24</f>
        <v>80</v>
      </c>
      <c r="C6" s="3">
        <f>'S A_moc-H_zagr'!T25</f>
        <v>8.6999999999999993</v>
      </c>
      <c r="D6" s="3">
        <f>'T H_zagr-A_moc'!S24</f>
        <v>72</v>
      </c>
      <c r="E6" s="3">
        <f>'T H_zagr-A_moc'!T25</f>
        <v>9.75</v>
      </c>
      <c r="F6" s="3">
        <f t="shared" si="0"/>
        <v>152</v>
      </c>
      <c r="G6" s="4">
        <f t="shared" si="1"/>
        <v>18.45</v>
      </c>
    </row>
    <row r="10" spans="1:10" ht="82.5" customHeight="1">
      <c r="A10" s="44" t="s">
        <v>18</v>
      </c>
      <c r="B10" s="44"/>
      <c r="C10" s="44"/>
      <c r="D10" s="44"/>
      <c r="E10" s="44"/>
      <c r="F10" s="44" t="s">
        <v>19</v>
      </c>
      <c r="G10" s="44"/>
      <c r="H10" s="44"/>
      <c r="I10" s="44"/>
      <c r="J10" s="44"/>
    </row>
    <row r="11" spans="1:10" ht="86.25" customHeight="1">
      <c r="A11" s="44" t="s">
        <v>20</v>
      </c>
      <c r="B11" s="44"/>
      <c r="C11" s="44"/>
      <c r="D11" s="44"/>
      <c r="E11" s="44"/>
      <c r="F11" s="44" t="s">
        <v>21</v>
      </c>
      <c r="G11" s="44"/>
      <c r="H11" s="44"/>
      <c r="I11" s="44"/>
      <c r="J11" s="44"/>
    </row>
    <row r="15" spans="1:10">
      <c r="A15" s="6"/>
    </row>
    <row r="16" spans="1:10">
      <c r="A16" s="6"/>
    </row>
    <row r="29" spans="1:1">
      <c r="A29" s="6"/>
    </row>
    <row r="30" spans="1:1">
      <c r="A30" s="6"/>
    </row>
    <row r="40" spans="1:1">
      <c r="A40" s="6"/>
    </row>
    <row r="41" spans="1:1">
      <c r="A41" s="6"/>
    </row>
    <row r="48" spans="1:1">
      <c r="A48" s="6"/>
    </row>
    <row r="49" spans="1:1">
      <c r="A49" s="6"/>
    </row>
  </sheetData>
  <mergeCells count="8">
    <mergeCell ref="A1:A2"/>
    <mergeCell ref="A10:E10"/>
    <mergeCell ref="A11:E11"/>
    <mergeCell ref="F10:J10"/>
    <mergeCell ref="F11:J11"/>
    <mergeCell ref="B1:C1"/>
    <mergeCell ref="D1:E1"/>
    <mergeCell ref="F1:G1"/>
  </mergeCells>
  <conditionalFormatting sqref="G3:G6">
    <cfRule type="cellIs" dxfId="1" priority="3" operator="equal">
      <formula>MAX($G$3:$G$6)</formula>
    </cfRule>
  </conditionalFormatting>
  <conditionalFormatting sqref="A10:E10">
    <cfRule type="cellIs" dxfId="0" priority="1" operator="equal">
      <formula>"jeżeli($G$5=max($G$3:$G$6)"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70" zoomScaleNormal="70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activeCell="A2" sqref="A2:A3"/>
    </sheetView>
  </sheetViews>
  <sheetFormatPr defaultColWidth="9" defaultRowHeight="13.8"/>
  <cols>
    <col min="1" max="1" width="35" style="25" customWidth="1"/>
    <col min="2" max="2" width="7.59765625" style="25" bestFit="1" customWidth="1"/>
    <col min="3" max="3" width="10" style="25" bestFit="1" customWidth="1"/>
    <col min="4" max="4" width="5.19921875" style="25" bestFit="1" customWidth="1"/>
    <col min="5" max="6" width="7.59765625" style="25" bestFit="1" customWidth="1"/>
    <col min="7" max="8" width="5.19921875" style="25" bestFit="1" customWidth="1"/>
    <col min="9" max="9" width="3.69921875" style="25" bestFit="1" customWidth="1"/>
    <col min="10" max="10" width="5.19921875" style="25" bestFit="1" customWidth="1"/>
    <col min="11" max="17" width="3.8984375" style="25" bestFit="1" customWidth="1"/>
    <col min="18" max="18" width="4" style="25" bestFit="1" customWidth="1"/>
    <col min="19" max="19" width="9.09765625" style="25" bestFit="1" customWidth="1"/>
    <col min="20" max="20" width="13.09765625" style="25" bestFit="1" customWidth="1"/>
    <col min="21" max="21" width="4.59765625" style="25" bestFit="1" customWidth="1"/>
    <col min="22" max="16384" width="9" style="25"/>
  </cols>
  <sheetData>
    <row r="1" spans="1:21" ht="174">
      <c r="A1" s="30" t="s">
        <v>26</v>
      </c>
      <c r="B1" s="31" t="str">
        <f>'SWOT-TOWS'!$A3</f>
        <v>Zapewnienie krótkiego czasu realizacji badania (w przypadku badań genetycznych) dzięki zastosowaniu innowacyjnych procedur</v>
      </c>
      <c r="C1" s="31" t="str">
        <f>'SWOT-TOWS'!$A4</f>
        <v>Niskie koszty badań genetycznych oscylujące na poziomie 20-50% w stosunku do kosztów badań u konkurentów wykorzystujących aktualnie funkcjonujące procedury badawcze</v>
      </c>
      <c r="D1" s="31" t="str">
        <f>'SWOT-TOWS'!$A5</f>
        <v>Zautomatyzowany proces przekazywania wyników badań do klienta</v>
      </c>
      <c r="E1" s="31" t="str">
        <f>'SWOT-TOWS'!$A6</f>
        <v>Innowacyjny jak na rynek badań weterynaryjnych sposób docierania do potencjalnych klientów poprzez grupę przedstawicieli regionalnych</v>
      </c>
      <c r="F1" s="31" t="str">
        <f>'SWOT-TOWS'!$A7</f>
        <v>Grupa wysokiej klasy specjalistów obejmujących swoimi specjalizacjami wszystkie domeny badań diagnostycznych</v>
      </c>
      <c r="G1" s="31" t="str">
        <f>'SWOT-TOWS'!$A8</f>
        <v>Położenie w centralnym punkcie polski zapewniające łatwy dostęp do wszystkich klientów</v>
      </c>
      <c r="H1" s="31" t="str">
        <f>'SWOT-TOWS'!$A9</f>
        <v>Nowoczesna infrastruktura spełniająca wszystkie aktualnie obowiązujące normy</v>
      </c>
      <c r="I1" s="31" t="str">
        <f>'SWOT-TOWS'!$A10</f>
        <v>Rozpoczęty proces certyfikacji laboratorium</v>
      </c>
      <c r="J1" s="31" t="str">
        <f>'SWOT-TOWS'!$A11</f>
        <v>Posiadanie w momencie uruchomienia grupy stałych odbiorców</v>
      </c>
      <c r="K1" s="31">
        <f>'SWOT-TOWS'!$A12</f>
        <v>0</v>
      </c>
      <c r="L1" s="31">
        <f>'SWOT-TOWS'!$A13</f>
        <v>0</v>
      </c>
      <c r="M1" s="31">
        <f>'SWOT-TOWS'!$A14</f>
        <v>0</v>
      </c>
      <c r="N1" s="31">
        <f>'SWOT-TOWS'!$A15</f>
        <v>0</v>
      </c>
      <c r="O1" s="31">
        <f>'SWOT-TOWS'!$A16</f>
        <v>0</v>
      </c>
      <c r="P1" s="31">
        <f>'SWOT-TOWS'!$A17</f>
        <v>0</v>
      </c>
      <c r="Q1" s="31">
        <f>'SWOT-TOWS'!$A18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26.4">
      <c r="A2" s="34" t="str">
        <f>'SWOT-TOWS'!F3</f>
        <v>Zmiany przepisów prawnych wymuszające korzystanie z laboratoriów weterynaryjnych</v>
      </c>
      <c r="B2" s="32">
        <v>1</v>
      </c>
      <c r="C2" s="32">
        <v>1</v>
      </c>
      <c r="D2" s="32">
        <v>1</v>
      </c>
      <c r="E2" s="32">
        <v>1</v>
      </c>
      <c r="F2" s="32"/>
      <c r="G2" s="32">
        <v>1</v>
      </c>
      <c r="H2" s="32">
        <v>1</v>
      </c>
      <c r="I2" s="32">
        <v>1</v>
      </c>
      <c r="J2" s="32"/>
      <c r="K2" s="32"/>
      <c r="L2" s="32"/>
      <c r="M2" s="35"/>
      <c r="N2" s="35"/>
      <c r="O2" s="35"/>
      <c r="P2" s="35"/>
      <c r="Q2" s="35"/>
      <c r="R2" s="36">
        <f>'SWOT-TOWS'!G3</f>
        <v>0.2</v>
      </c>
      <c r="S2" s="32">
        <f>SUMIF(B2:Q2,1)</f>
        <v>7</v>
      </c>
      <c r="T2" s="32">
        <f>R2*S2</f>
        <v>1.4000000000000001</v>
      </c>
      <c r="U2" s="33"/>
    </row>
    <row r="3" spans="1:21" ht="26.4">
      <c r="A3" s="34" t="str">
        <f>'SWOT-TOWS'!F4</f>
        <v>Coraz szersza świadomość w zakresie konieczności prowadzenia diagnostyki</v>
      </c>
      <c r="B3" s="32">
        <v>1</v>
      </c>
      <c r="C3" s="32">
        <v>1</v>
      </c>
      <c r="D3" s="32">
        <v>1</v>
      </c>
      <c r="E3" s="32">
        <v>1</v>
      </c>
      <c r="F3" s="32"/>
      <c r="G3" s="32">
        <v>1</v>
      </c>
      <c r="H3" s="32">
        <v>1</v>
      </c>
      <c r="I3" s="32">
        <v>1</v>
      </c>
      <c r="J3" s="32"/>
      <c r="K3" s="32"/>
      <c r="L3" s="32"/>
      <c r="M3" s="35"/>
      <c r="N3" s="35"/>
      <c r="O3" s="35"/>
      <c r="P3" s="35"/>
      <c r="Q3" s="35"/>
      <c r="R3" s="36">
        <f>'SWOT-TOWS'!G4</f>
        <v>0.15</v>
      </c>
      <c r="S3" s="32">
        <f t="shared" ref="S3:S19" si="0">SUMIF(B3:Q3,1)</f>
        <v>7</v>
      </c>
      <c r="T3" s="32">
        <f t="shared" ref="T3:T19" si="1">R3*S3</f>
        <v>1.05</v>
      </c>
      <c r="U3" s="33"/>
    </row>
    <row r="4" spans="1:21" ht="26.4">
      <c r="A4" s="34" t="str">
        <f>'SWOT-TOWS'!F5</f>
        <v>Wzrost świadomości hodowców zwierząt towarzyszących w zakresie przydatności badań genetycznych</v>
      </c>
      <c r="B4" s="32">
        <v>1</v>
      </c>
      <c r="C4" s="32">
        <v>1</v>
      </c>
      <c r="D4" s="32">
        <v>1</v>
      </c>
      <c r="E4" s="32">
        <v>1</v>
      </c>
      <c r="F4" s="32"/>
      <c r="G4" s="32">
        <v>1</v>
      </c>
      <c r="H4" s="32">
        <v>1</v>
      </c>
      <c r="I4" s="32">
        <v>1</v>
      </c>
      <c r="J4" s="32"/>
      <c r="K4" s="32"/>
      <c r="L4" s="32"/>
      <c r="M4" s="35"/>
      <c r="N4" s="35"/>
      <c r="O4" s="35"/>
      <c r="P4" s="35"/>
      <c r="Q4" s="35"/>
      <c r="R4" s="36">
        <f>'SWOT-TOWS'!G5</f>
        <v>0.05</v>
      </c>
      <c r="S4" s="32">
        <f t="shared" si="0"/>
        <v>7</v>
      </c>
      <c r="T4" s="32">
        <f t="shared" si="1"/>
        <v>0.35000000000000003</v>
      </c>
      <c r="U4" s="33"/>
    </row>
    <row r="5" spans="1:21" ht="14.4">
      <c r="A5" s="34" t="str">
        <f>'SWOT-TOWS'!F6</f>
        <v>Niewielka konkurencja na rynku</v>
      </c>
      <c r="B5" s="32"/>
      <c r="C5" s="32"/>
      <c r="D5" s="32"/>
      <c r="E5" s="32"/>
      <c r="F5" s="32">
        <v>1</v>
      </c>
      <c r="G5" s="32"/>
      <c r="H5" s="32"/>
      <c r="I5" s="32">
        <v>1</v>
      </c>
      <c r="J5" s="32">
        <v>1</v>
      </c>
      <c r="K5" s="32"/>
      <c r="L5" s="32"/>
      <c r="M5" s="35"/>
      <c r="N5" s="35"/>
      <c r="O5" s="35"/>
      <c r="P5" s="35"/>
      <c r="Q5" s="35"/>
      <c r="R5" s="36">
        <f>'SWOT-TOWS'!G6</f>
        <v>0.2</v>
      </c>
      <c r="S5" s="32">
        <f t="shared" si="0"/>
        <v>3</v>
      </c>
      <c r="T5" s="32">
        <f t="shared" si="1"/>
        <v>0.60000000000000009</v>
      </c>
      <c r="U5" s="33"/>
    </row>
    <row r="6" spans="1:21" ht="26.4">
      <c r="A6" s="34" t="str">
        <f>'SWOT-TOWS'!F7</f>
        <v>Bariera wejścia na rynek w postaci konieczności posiadania niezbędnej infrastruktury</v>
      </c>
      <c r="B6" s="32"/>
      <c r="C6" s="32"/>
      <c r="D6" s="32">
        <v>1</v>
      </c>
      <c r="E6" s="32">
        <v>1</v>
      </c>
      <c r="F6" s="32"/>
      <c r="G6" s="32"/>
      <c r="H6" s="32">
        <v>1</v>
      </c>
      <c r="I6" s="32"/>
      <c r="J6" s="32"/>
      <c r="K6" s="32"/>
      <c r="L6" s="32"/>
      <c r="M6" s="35"/>
      <c r="N6" s="35"/>
      <c r="O6" s="35"/>
      <c r="P6" s="35"/>
      <c r="Q6" s="35"/>
      <c r="R6" s="36">
        <f>'SWOT-TOWS'!G7</f>
        <v>0.1</v>
      </c>
      <c r="S6" s="32">
        <f t="shared" si="0"/>
        <v>3</v>
      </c>
      <c r="T6" s="32">
        <f t="shared" si="1"/>
        <v>0.30000000000000004</v>
      </c>
      <c r="U6" s="33"/>
    </row>
    <row r="7" spans="1:21" ht="26.4">
      <c r="A7" s="34" t="str">
        <f>'SWOT-TOWS'!F8</f>
        <v>Zainteresowanie potencjalnych inwestorów rozwijającymi się biznesami niszowymi</v>
      </c>
      <c r="B7" s="32"/>
      <c r="C7" s="32">
        <v>1</v>
      </c>
      <c r="D7" s="32">
        <v>1</v>
      </c>
      <c r="E7" s="32"/>
      <c r="F7" s="32"/>
      <c r="G7" s="32">
        <v>1</v>
      </c>
      <c r="H7" s="32">
        <v>1</v>
      </c>
      <c r="I7" s="32">
        <v>1</v>
      </c>
      <c r="J7" s="32">
        <v>1</v>
      </c>
      <c r="K7" s="32"/>
      <c r="L7" s="32"/>
      <c r="M7" s="35"/>
      <c r="N7" s="35"/>
      <c r="O7" s="35"/>
      <c r="P7" s="35"/>
      <c r="Q7" s="35"/>
      <c r="R7" s="36">
        <f>'SWOT-TOWS'!G8</f>
        <v>0.1</v>
      </c>
      <c r="S7" s="32">
        <f t="shared" si="0"/>
        <v>6</v>
      </c>
      <c r="T7" s="32">
        <f t="shared" si="1"/>
        <v>0.60000000000000009</v>
      </c>
      <c r="U7" s="33"/>
    </row>
    <row r="8" spans="1:21" ht="39.6">
      <c r="A8" s="34" t="str">
        <f>'SWOT-TOWS'!F9</f>
        <v>Ze względu na szeroką specjalizację możliwość przygotowywania bardziej atrakcyjnej oferty niż laboratoria konkurencyjne</v>
      </c>
      <c r="B8" s="32">
        <v>1</v>
      </c>
      <c r="C8" s="32"/>
      <c r="D8" s="32">
        <v>1</v>
      </c>
      <c r="E8" s="32"/>
      <c r="F8" s="32">
        <v>1</v>
      </c>
      <c r="G8" s="32"/>
      <c r="H8" s="32">
        <v>1</v>
      </c>
      <c r="I8" s="32"/>
      <c r="J8" s="32"/>
      <c r="K8" s="32"/>
      <c r="L8" s="32"/>
      <c r="M8" s="35"/>
      <c r="N8" s="35"/>
      <c r="O8" s="35"/>
      <c r="P8" s="35"/>
      <c r="Q8" s="35"/>
      <c r="R8" s="36">
        <f>'SWOT-TOWS'!G9</f>
        <v>0.15</v>
      </c>
      <c r="S8" s="32">
        <f t="shared" si="0"/>
        <v>4</v>
      </c>
      <c r="T8" s="32">
        <f t="shared" si="1"/>
        <v>0.6</v>
      </c>
      <c r="U8" s="33"/>
    </row>
    <row r="9" spans="1:21" ht="26.4">
      <c r="A9" s="34" t="str">
        <f>'SWOT-TOWS'!F10</f>
        <v>Możliwość uzyskania w krótkim czasie akredytacji PCA (polskiego centrum akredytacji)</v>
      </c>
      <c r="B9" s="32"/>
      <c r="C9" s="32"/>
      <c r="D9" s="32"/>
      <c r="E9" s="32"/>
      <c r="F9" s="32"/>
      <c r="G9" s="32"/>
      <c r="H9" s="32">
        <v>1</v>
      </c>
      <c r="I9" s="32">
        <v>1</v>
      </c>
      <c r="J9" s="32">
        <v>1</v>
      </c>
      <c r="K9" s="32"/>
      <c r="L9" s="32"/>
      <c r="M9" s="35"/>
      <c r="N9" s="35"/>
      <c r="O9" s="35"/>
      <c r="P9" s="35"/>
      <c r="Q9" s="35"/>
      <c r="R9" s="36">
        <f>'SWOT-TOWS'!G10</f>
        <v>0.05</v>
      </c>
      <c r="S9" s="32">
        <f t="shared" si="0"/>
        <v>3</v>
      </c>
      <c r="T9" s="32">
        <f t="shared" si="1"/>
        <v>0.15000000000000002</v>
      </c>
      <c r="U9" s="33"/>
    </row>
    <row r="10" spans="1:21" ht="14.4">
      <c r="A10" s="34">
        <f>'SWOT-TOWS'!F11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'SWOT-TOWS'!G11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'SWOT-TOWS'!F12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'SWOT-TOWS'!G12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'SWOT-TOWS'!F13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'SWOT-TOWS'!G13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'SWOT-TOWS'!F14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'SWOT-TOWS'!G14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'SWOT-TOWS'!F15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'SWOT-TOWS'!G15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'SWOT-TOWS'!F16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'SWOT-TOWS'!G16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'SWOT-TOWS'!F17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'SWOT-TOWS'!G17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'SWOT-TOWS'!F18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'SWOT-TOWS'!G18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'SWOT-TOWS'!F19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'SWOT-TOWS'!G19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>
        <f>'SWOT-TOWS'!F20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'SWOT-TOWS'!G20</f>
        <v>0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'SWOT-TOWS'!$B3</f>
        <v>0.15</v>
      </c>
      <c r="C20" s="36">
        <f>'SWOT-TOWS'!$B4</f>
        <v>0.25</v>
      </c>
      <c r="D20" s="36">
        <f>'SWOT-TOWS'!$B5</f>
        <v>0.05</v>
      </c>
      <c r="E20" s="36">
        <f>'SWOT-TOWS'!$B6</f>
        <v>0.1</v>
      </c>
      <c r="F20" s="36">
        <f>'SWOT-TOWS'!$B7</f>
        <v>0.05</v>
      </c>
      <c r="G20" s="36">
        <f>'SWOT-TOWS'!$B8</f>
        <v>0.15</v>
      </c>
      <c r="H20" s="36">
        <f>'SWOT-TOWS'!$B9</f>
        <v>0.1</v>
      </c>
      <c r="I20" s="36">
        <f>'SWOT-TOWS'!$B10</f>
        <v>0.1</v>
      </c>
      <c r="J20" s="36">
        <f>'SWOT-TOWS'!$B11</f>
        <v>0.05</v>
      </c>
      <c r="K20" s="36">
        <f>'SWOT-TOWS'!$B12</f>
        <v>0</v>
      </c>
      <c r="L20" s="36">
        <f>'SWOT-TOWS'!$B13</f>
        <v>0</v>
      </c>
      <c r="M20" s="36">
        <f>'SWOT-TOWS'!$B14</f>
        <v>0</v>
      </c>
      <c r="N20" s="36">
        <f>'SWOT-TOWS'!$B15</f>
        <v>0</v>
      </c>
      <c r="O20" s="36">
        <f>'SWOT-TOWS'!$B16</f>
        <v>0</v>
      </c>
      <c r="P20" s="36">
        <f>'SWOT-TOWS'!$B17</f>
        <v>0</v>
      </c>
      <c r="Q20" s="36">
        <f>'SWOT-TOWS'!$B18</f>
        <v>0</v>
      </c>
      <c r="R20" s="32"/>
      <c r="S20" s="32">
        <f t="shared" ref="S20" si="2">SUMIF(B20:Q20,1)</f>
        <v>0</v>
      </c>
      <c r="T20" s="32"/>
      <c r="U20" s="33"/>
    </row>
    <row r="21" spans="1:21">
      <c r="A21" s="30" t="s">
        <v>7</v>
      </c>
      <c r="B21" s="32">
        <f>SUMIF(B2:B19,1)</f>
        <v>4</v>
      </c>
      <c r="C21" s="32">
        <f t="shared" ref="C21:Q21" si="3">SUMIF(C2:C19,1)</f>
        <v>4</v>
      </c>
      <c r="D21" s="32">
        <f t="shared" si="3"/>
        <v>6</v>
      </c>
      <c r="E21" s="32">
        <f t="shared" si="3"/>
        <v>4</v>
      </c>
      <c r="F21" s="32">
        <f t="shared" si="3"/>
        <v>2</v>
      </c>
      <c r="G21" s="32">
        <f t="shared" si="3"/>
        <v>4</v>
      </c>
      <c r="H21" s="32">
        <f t="shared" si="3"/>
        <v>7</v>
      </c>
      <c r="I21" s="32">
        <f t="shared" si="3"/>
        <v>6</v>
      </c>
      <c r="J21" s="32">
        <f t="shared" si="3"/>
        <v>3</v>
      </c>
      <c r="K21" s="32">
        <f t="shared" si="3"/>
        <v>0</v>
      </c>
      <c r="L21" s="32">
        <f t="shared" si="3"/>
        <v>0</v>
      </c>
      <c r="M21" s="32">
        <f t="shared" si="3"/>
        <v>0</v>
      </c>
      <c r="N21" s="32">
        <f t="shared" si="3"/>
        <v>0</v>
      </c>
      <c r="O21" s="32">
        <f t="shared" si="3"/>
        <v>0</v>
      </c>
      <c r="P21" s="32">
        <f t="shared" si="3"/>
        <v>0</v>
      </c>
      <c r="Q21" s="32">
        <f t="shared" si="3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0.6</v>
      </c>
      <c r="C22" s="38">
        <f t="shared" ref="C22:Q22" si="4">C20*C21</f>
        <v>1</v>
      </c>
      <c r="D22" s="38">
        <f t="shared" si="4"/>
        <v>0.30000000000000004</v>
      </c>
      <c r="E22" s="38">
        <f t="shared" si="4"/>
        <v>0.4</v>
      </c>
      <c r="F22" s="38">
        <f t="shared" si="4"/>
        <v>0.1</v>
      </c>
      <c r="G22" s="38">
        <f t="shared" si="4"/>
        <v>0.6</v>
      </c>
      <c r="H22" s="38">
        <f t="shared" si="4"/>
        <v>0.70000000000000007</v>
      </c>
      <c r="I22" s="38">
        <f t="shared" si="4"/>
        <v>0.60000000000000009</v>
      </c>
      <c r="J22" s="38">
        <f t="shared" si="4"/>
        <v>0.15000000000000002</v>
      </c>
      <c r="K22" s="38">
        <f t="shared" si="4"/>
        <v>0</v>
      </c>
      <c r="L22" s="38">
        <f t="shared" si="4"/>
        <v>0</v>
      </c>
      <c r="M22" s="38">
        <f t="shared" si="4"/>
        <v>0</v>
      </c>
      <c r="N22" s="38">
        <f t="shared" si="4"/>
        <v>0</v>
      </c>
      <c r="O22" s="38">
        <f t="shared" si="4"/>
        <v>0</v>
      </c>
      <c r="P22" s="38">
        <f t="shared" si="4"/>
        <v>0</v>
      </c>
      <c r="Q22" s="38">
        <f t="shared" si="4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71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9.5</v>
      </c>
      <c r="U25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55" zoomScaleNormal="55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activeCell="Y3" sqref="Y3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3.5" style="25" bestFit="1" customWidth="1"/>
    <col min="5" max="9" width="5.19921875" style="25" bestFit="1" customWidth="1"/>
    <col min="10" max="17" width="3" style="25" bestFit="1" customWidth="1"/>
    <col min="18" max="18" width="3.898437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60.80000000000001">
      <c r="A1" s="30" t="s">
        <v>27</v>
      </c>
      <c r="B1" s="31" t="str">
        <f>'SWOT-TOWS'!$C3</f>
        <v>Brak doświadczenia w prowadzeniu biznesu na szeroką skalę</v>
      </c>
      <c r="C1" s="31" t="str">
        <f>'SWOT-TOWS'!$C4</f>
        <v>Brak kadry handlowców wyspecjalizowanych w zakresie diagnostyki</v>
      </c>
      <c r="D1" s="31" t="str">
        <f>'SWOT-TOWS'!$C5</f>
        <v>Wysokie koszty stałe utrzymania infrastruktury</v>
      </c>
      <c r="E1" s="31" t="str">
        <f>'SWOT-TOWS'!$C6</f>
        <v>Brak środków pieniężnych na zintensyfikowanie rozwoju dotychczasowej działalności</v>
      </c>
      <c r="F1" s="31" t="str">
        <f>'SWOT-TOWS'!$C7</f>
        <v>Brak środków pieniężnych na rozpoczęcie działalności w zakresie biologii molekularnej</v>
      </c>
      <c r="G1" s="31" t="str">
        <f>'SWOT-TOWS'!$C8</f>
        <v>Brak rzetelnej wiedzy nt. Potrzeb rynku (schorzenia) w zakresie badań serologicznych</v>
      </c>
      <c r="H1" s="31" t="str">
        <f>'SWOT-TOWS'!$C9</f>
        <v>Konieczność zwrotu kapitału oraz jego wysokie oprocentowanie</v>
      </c>
      <c r="I1" s="31" t="str">
        <f>'SWOT-TOWS'!$C10</f>
        <v>Duże rozproszenie odbiorców, szczególnie na rynku hodowców przemysłowych</v>
      </c>
      <c r="J1" s="31">
        <f>'SWOT-TOWS'!$C11</f>
        <v>0</v>
      </c>
      <c r="K1" s="31">
        <f>'SWOT-TOWS'!$C12</f>
        <v>0</v>
      </c>
      <c r="L1" s="31">
        <f>'SWOT-TOWS'!$C13</f>
        <v>0</v>
      </c>
      <c r="M1" s="31">
        <f>'SWOT-TOWS'!$C14</f>
        <v>0</v>
      </c>
      <c r="N1" s="31">
        <f>'SWOT-TOWS'!$C15</f>
        <v>0</v>
      </c>
      <c r="O1" s="31">
        <f>'SWOT-TOWS'!$C16</f>
        <v>0</v>
      </c>
      <c r="P1" s="31">
        <f>'SWOT-TOWS'!$C17</f>
        <v>0</v>
      </c>
      <c r="Q1" s="31">
        <f>'SWOT-TOWS'!$C18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26.4">
      <c r="A2" s="34" t="str">
        <f>'SWOT-TOWS'!F3</f>
        <v>Zmiany przepisów prawnych wymuszające korzystanie z laboratoriów weterynaryjnych</v>
      </c>
      <c r="B2" s="32">
        <v>1</v>
      </c>
      <c r="C2" s="32">
        <v>1</v>
      </c>
      <c r="D2" s="32">
        <v>1</v>
      </c>
      <c r="E2" s="32">
        <v>1</v>
      </c>
      <c r="F2" s="32">
        <v>1</v>
      </c>
      <c r="G2" s="32">
        <v>1</v>
      </c>
      <c r="H2" s="32"/>
      <c r="I2" s="32"/>
      <c r="J2" s="32"/>
      <c r="K2" s="32"/>
      <c r="L2" s="32"/>
      <c r="M2" s="35"/>
      <c r="N2" s="35"/>
      <c r="O2" s="35"/>
      <c r="P2" s="35"/>
      <c r="Q2" s="35"/>
      <c r="R2" s="36">
        <f>'SWOT-TOWS'!G3</f>
        <v>0.2</v>
      </c>
      <c r="S2" s="32">
        <f>SUMIF(B2:Q2,1)</f>
        <v>6</v>
      </c>
      <c r="T2" s="32">
        <f>R2*S2</f>
        <v>1.2000000000000002</v>
      </c>
      <c r="U2" s="33"/>
    </row>
    <row r="3" spans="1:21" ht="26.4">
      <c r="A3" s="34" t="str">
        <f>'SWOT-TOWS'!F4</f>
        <v>Coraz szersza świadomość w zakresie konieczności prowadzenia diagnostyki</v>
      </c>
      <c r="B3" s="32"/>
      <c r="C3" s="32">
        <v>1</v>
      </c>
      <c r="D3" s="32">
        <v>1</v>
      </c>
      <c r="E3" s="32">
        <v>1</v>
      </c>
      <c r="F3" s="32">
        <v>1</v>
      </c>
      <c r="G3" s="32"/>
      <c r="H3" s="32"/>
      <c r="I3" s="32">
        <v>1</v>
      </c>
      <c r="J3" s="32"/>
      <c r="K3" s="32"/>
      <c r="L3" s="32"/>
      <c r="M3" s="35"/>
      <c r="N3" s="35"/>
      <c r="O3" s="35"/>
      <c r="P3" s="35"/>
      <c r="Q3" s="35"/>
      <c r="R3" s="36">
        <f>'SWOT-TOWS'!G4</f>
        <v>0.15</v>
      </c>
      <c r="S3" s="32">
        <f t="shared" ref="S3:S19" si="0">SUMIF(B3:Q3,1)</f>
        <v>5</v>
      </c>
      <c r="T3" s="32">
        <f t="shared" ref="T3:T19" si="1">R3*S3</f>
        <v>0.75</v>
      </c>
      <c r="U3" s="33"/>
    </row>
    <row r="4" spans="1:21" ht="26.4">
      <c r="A4" s="34" t="str">
        <f>'SWOT-TOWS'!F5</f>
        <v>Wzrost świadomości hodowców zwierząt towarzyszących w zakresie przydatności badań genetycznych</v>
      </c>
      <c r="B4" s="32"/>
      <c r="C4" s="32">
        <v>1</v>
      </c>
      <c r="D4" s="32">
        <v>1</v>
      </c>
      <c r="E4" s="32">
        <v>1</v>
      </c>
      <c r="F4" s="32">
        <v>1</v>
      </c>
      <c r="G4" s="32"/>
      <c r="H4" s="32"/>
      <c r="I4" s="32">
        <v>1</v>
      </c>
      <c r="J4" s="32"/>
      <c r="K4" s="32"/>
      <c r="L4" s="32"/>
      <c r="M4" s="35"/>
      <c r="N4" s="35"/>
      <c r="O4" s="35"/>
      <c r="P4" s="35"/>
      <c r="Q4" s="35"/>
      <c r="R4" s="36">
        <f>'SWOT-TOWS'!G5</f>
        <v>0.05</v>
      </c>
      <c r="S4" s="32">
        <f t="shared" si="0"/>
        <v>5</v>
      </c>
      <c r="T4" s="32">
        <f t="shared" si="1"/>
        <v>0.25</v>
      </c>
      <c r="U4" s="33"/>
    </row>
    <row r="5" spans="1:21" ht="14.4">
      <c r="A5" s="34" t="str">
        <f>'SWOT-TOWS'!F6</f>
        <v>Niewielka konkurencja na rynku</v>
      </c>
      <c r="B5" s="32">
        <v>1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2">
        <v>1</v>
      </c>
      <c r="I5" s="32"/>
      <c r="J5" s="32"/>
      <c r="K5" s="32"/>
      <c r="L5" s="32"/>
      <c r="M5" s="35"/>
      <c r="N5" s="35"/>
      <c r="O5" s="35"/>
      <c r="P5" s="35"/>
      <c r="Q5" s="35"/>
      <c r="R5" s="36">
        <f>'SWOT-TOWS'!G6</f>
        <v>0.2</v>
      </c>
      <c r="S5" s="32">
        <f t="shared" si="0"/>
        <v>7</v>
      </c>
      <c r="T5" s="32">
        <f t="shared" si="1"/>
        <v>1.4000000000000001</v>
      </c>
      <c r="U5" s="33"/>
    </row>
    <row r="6" spans="1:21" ht="26.4">
      <c r="A6" s="34" t="str">
        <f>'SWOT-TOWS'!F7</f>
        <v>Bariera wejścia na rynek w postaci konieczności posiadania niezbędnej infrastruktury</v>
      </c>
      <c r="B6" s="32">
        <v>1</v>
      </c>
      <c r="C6" s="32"/>
      <c r="D6" s="32"/>
      <c r="E6" s="32">
        <v>1</v>
      </c>
      <c r="F6" s="32">
        <v>1</v>
      </c>
      <c r="G6" s="32">
        <v>1</v>
      </c>
      <c r="H6" s="32">
        <v>1</v>
      </c>
      <c r="I6" s="32"/>
      <c r="J6" s="32"/>
      <c r="K6" s="32"/>
      <c r="L6" s="32"/>
      <c r="M6" s="35"/>
      <c r="N6" s="35"/>
      <c r="O6" s="35"/>
      <c r="P6" s="35"/>
      <c r="Q6" s="35"/>
      <c r="R6" s="36">
        <f>'SWOT-TOWS'!G7</f>
        <v>0.1</v>
      </c>
      <c r="S6" s="32">
        <f t="shared" si="0"/>
        <v>5</v>
      </c>
      <c r="T6" s="32">
        <f t="shared" si="1"/>
        <v>0.5</v>
      </c>
      <c r="U6" s="33"/>
    </row>
    <row r="7" spans="1:21" ht="26.4">
      <c r="A7" s="34" t="str">
        <f>'SWOT-TOWS'!F8</f>
        <v>Zainteresowanie potencjalnych inwestorów rozwijającymi się biznesami niszowymi</v>
      </c>
      <c r="B7" s="32">
        <v>1</v>
      </c>
      <c r="C7" s="32"/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/>
      <c r="J7" s="32"/>
      <c r="K7" s="32"/>
      <c r="L7" s="32"/>
      <c r="M7" s="35"/>
      <c r="N7" s="35"/>
      <c r="O7" s="35"/>
      <c r="P7" s="35"/>
      <c r="Q7" s="35"/>
      <c r="R7" s="36">
        <f>'SWOT-TOWS'!G8</f>
        <v>0.1</v>
      </c>
      <c r="S7" s="32">
        <f t="shared" si="0"/>
        <v>6</v>
      </c>
      <c r="T7" s="32">
        <f t="shared" si="1"/>
        <v>0.60000000000000009</v>
      </c>
      <c r="U7" s="33"/>
    </row>
    <row r="8" spans="1:21" ht="39.6">
      <c r="A8" s="34" t="str">
        <f>'SWOT-TOWS'!F9</f>
        <v>Ze względu na szeroką specjalizację możliwość przygotowywania bardziej atrakcyjnej oferty niż laboratoria konkurencyjne</v>
      </c>
      <c r="B8" s="32">
        <v>1</v>
      </c>
      <c r="C8" s="32"/>
      <c r="D8" s="32"/>
      <c r="E8" s="32"/>
      <c r="F8" s="32"/>
      <c r="G8" s="32"/>
      <c r="H8" s="32">
        <v>1</v>
      </c>
      <c r="I8" s="32">
        <v>1</v>
      </c>
      <c r="J8" s="32"/>
      <c r="K8" s="32"/>
      <c r="L8" s="32"/>
      <c r="M8" s="35"/>
      <c r="N8" s="35"/>
      <c r="O8" s="35"/>
      <c r="P8" s="35"/>
      <c r="Q8" s="35"/>
      <c r="R8" s="36">
        <f>'SWOT-TOWS'!G9</f>
        <v>0.15</v>
      </c>
      <c r="S8" s="32">
        <f t="shared" si="0"/>
        <v>3</v>
      </c>
      <c r="T8" s="32">
        <f t="shared" si="1"/>
        <v>0.44999999999999996</v>
      </c>
      <c r="U8" s="33"/>
    </row>
    <row r="9" spans="1:21" ht="26.4">
      <c r="A9" s="34" t="str">
        <f>'SWOT-TOWS'!F10</f>
        <v>Możliwość uzyskania w krótkim czasie akredytacji PCA (polskiego centrum akredytacji)</v>
      </c>
      <c r="B9" s="32"/>
      <c r="C9" s="32">
        <v>1</v>
      </c>
      <c r="D9" s="32"/>
      <c r="E9" s="32"/>
      <c r="F9" s="32"/>
      <c r="G9" s="32"/>
      <c r="H9" s="32"/>
      <c r="I9" s="32">
        <v>1</v>
      </c>
      <c r="J9" s="32"/>
      <c r="K9" s="32"/>
      <c r="L9" s="32"/>
      <c r="M9" s="35"/>
      <c r="N9" s="35"/>
      <c r="O9" s="35"/>
      <c r="P9" s="35"/>
      <c r="Q9" s="35"/>
      <c r="R9" s="36">
        <f>'SWOT-TOWS'!G10</f>
        <v>0.05</v>
      </c>
      <c r="S9" s="32">
        <f t="shared" si="0"/>
        <v>2</v>
      </c>
      <c r="T9" s="32">
        <f t="shared" si="1"/>
        <v>0.1</v>
      </c>
      <c r="U9" s="33"/>
    </row>
    <row r="10" spans="1:21" ht="14.4">
      <c r="A10" s="34">
        <f>'SWOT-TOWS'!F11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'SWOT-TOWS'!G11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'SWOT-TOWS'!F12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'SWOT-TOWS'!G12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'SWOT-TOWS'!F13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'SWOT-TOWS'!G13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'SWOT-TOWS'!F14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'SWOT-TOWS'!G14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'SWOT-TOWS'!F15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'SWOT-TOWS'!G15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'SWOT-TOWS'!F16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'SWOT-TOWS'!G16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'SWOT-TOWS'!F17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'SWOT-TOWS'!G17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'SWOT-TOWS'!F18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'SWOT-TOWS'!G18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'SWOT-TOWS'!F19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'SWOT-TOWS'!G19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>
        <f>'SWOT-TOWS'!F20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'SWOT-TOWS'!G20</f>
        <v>0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'SWOT-TOWS'!$D3</f>
        <v>0.15</v>
      </c>
      <c r="C20" s="36">
        <f>'SWOT-TOWS'!$D4</f>
        <v>0.1</v>
      </c>
      <c r="D20" s="36">
        <f>'SWOT-TOWS'!$D5</f>
        <v>0.2</v>
      </c>
      <c r="E20" s="36">
        <f>'SWOT-TOWS'!$D6</f>
        <v>0.1</v>
      </c>
      <c r="F20" s="36">
        <f>'SWOT-TOWS'!$D7</f>
        <v>0.1</v>
      </c>
      <c r="G20" s="36">
        <f>'SWOT-TOWS'!$D8</f>
        <v>0.1</v>
      </c>
      <c r="H20" s="36">
        <f>'SWOT-TOWS'!$D9</f>
        <v>0.15</v>
      </c>
      <c r="I20" s="36">
        <f>'SWOT-TOWS'!$D10</f>
        <v>0.1</v>
      </c>
      <c r="J20" s="36">
        <f>'SWOT-TOWS'!$D11</f>
        <v>0</v>
      </c>
      <c r="K20" s="36">
        <f>'SWOT-TOWS'!$D12</f>
        <v>0</v>
      </c>
      <c r="L20" s="36">
        <f>'SWOT-TOWS'!$D13</f>
        <v>0</v>
      </c>
      <c r="M20" s="36">
        <f>'SWOT-TOWS'!$D14</f>
        <v>0</v>
      </c>
      <c r="N20" s="36">
        <f>'SWOT-TOWS'!$D15</f>
        <v>0</v>
      </c>
      <c r="O20" s="36">
        <f>'SWOT-TOWS'!$D16</f>
        <v>0</v>
      </c>
      <c r="P20" s="36">
        <f>'SWOT-TOWS'!$D17</f>
        <v>0</v>
      </c>
      <c r="Q20" s="36">
        <f>'SWOT-TOWS'!$D18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5</v>
      </c>
      <c r="C21" s="32">
        <f t="shared" ref="C21:Q21" si="2">SUMIF(C2:C19,1)</f>
        <v>5</v>
      </c>
      <c r="D21" s="32">
        <f t="shared" si="2"/>
        <v>5</v>
      </c>
      <c r="E21" s="32">
        <f t="shared" si="2"/>
        <v>6</v>
      </c>
      <c r="F21" s="32">
        <f t="shared" si="2"/>
        <v>6</v>
      </c>
      <c r="G21" s="32">
        <f t="shared" si="2"/>
        <v>4</v>
      </c>
      <c r="H21" s="32">
        <f t="shared" si="2"/>
        <v>4</v>
      </c>
      <c r="I21" s="32">
        <f t="shared" si="2"/>
        <v>4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0.75</v>
      </c>
      <c r="C22" s="38">
        <f t="shared" ref="C22:Q22" si="3">C20*C21</f>
        <v>0.5</v>
      </c>
      <c r="D22" s="38">
        <f t="shared" si="3"/>
        <v>1</v>
      </c>
      <c r="E22" s="38">
        <f t="shared" si="3"/>
        <v>0.60000000000000009</v>
      </c>
      <c r="F22" s="38">
        <f t="shared" si="3"/>
        <v>0.60000000000000009</v>
      </c>
      <c r="G22" s="38">
        <f t="shared" si="3"/>
        <v>0.4</v>
      </c>
      <c r="H22" s="38">
        <f t="shared" si="3"/>
        <v>0.6</v>
      </c>
      <c r="I22" s="38">
        <f t="shared" si="3"/>
        <v>0.4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74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10.100000000000001</v>
      </c>
      <c r="U25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5" zoomScaleNormal="85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activeCell="A7" activeCellId="1" sqref="A2:A3 A7"/>
    </sheetView>
  </sheetViews>
  <sheetFormatPr defaultColWidth="9" defaultRowHeight="13.8"/>
  <cols>
    <col min="1" max="1" width="35" style="25" customWidth="1"/>
    <col min="2" max="2" width="7.5" style="25" bestFit="1" customWidth="1"/>
    <col min="3" max="3" width="9.69921875" style="25" bestFit="1" customWidth="1"/>
    <col min="4" max="4" width="5.19921875" style="25" bestFit="1" customWidth="1"/>
    <col min="5" max="6" width="7.5" style="25" bestFit="1" customWidth="1"/>
    <col min="7" max="8" width="5.19921875" style="25" bestFit="1" customWidth="1"/>
    <col min="9" max="9" width="3.5" style="25" bestFit="1" customWidth="1"/>
    <col min="10" max="10" width="5.19921875" style="25" bestFit="1" customWidth="1"/>
    <col min="11" max="17" width="3" style="25" bestFit="1" customWidth="1"/>
    <col min="18" max="18" width="3.8984375" style="25" bestFit="1" customWidth="1"/>
    <col min="19" max="19" width="5.3984375" style="25" bestFit="1" customWidth="1"/>
    <col min="20" max="20" width="8" style="25" bestFit="1" customWidth="1"/>
    <col min="21" max="21" width="4.19921875" style="27" bestFit="1" customWidth="1"/>
    <col min="22" max="16384" width="9" style="25"/>
  </cols>
  <sheetData>
    <row r="1" spans="1:21" ht="178.2">
      <c r="A1" s="30" t="s">
        <v>31</v>
      </c>
      <c r="B1" s="31" t="str">
        <f>'SWOT-TOWS'!$A3</f>
        <v>Zapewnienie krótkiego czasu realizacji badania (w przypadku badań genetycznych) dzięki zastosowaniu innowacyjnych procedur</v>
      </c>
      <c r="C1" s="31" t="str">
        <f>'SWOT-TOWS'!$A4</f>
        <v>Niskie koszty badań genetycznych oscylujące na poziomie 20-50% w stosunku do kosztów badań u konkurentów wykorzystujących aktualnie funkcjonujące procedury badawcze</v>
      </c>
      <c r="D1" s="31" t="str">
        <f>'SWOT-TOWS'!$A5</f>
        <v>Zautomatyzowany proces przekazywania wyników badań do klienta</v>
      </c>
      <c r="E1" s="31" t="str">
        <f>'SWOT-TOWS'!$A6</f>
        <v>Innowacyjny jak na rynek badań weterynaryjnych sposób docierania do potencjalnych klientów poprzez grupę przedstawicieli regionalnych</v>
      </c>
      <c r="F1" s="31" t="str">
        <f>'SWOT-TOWS'!$A7</f>
        <v>Grupa wysokiej klasy specjalistów obejmujących swoimi specjalizacjami wszystkie domeny badań diagnostycznych</v>
      </c>
      <c r="G1" s="31" t="str">
        <f>'SWOT-TOWS'!$A8</f>
        <v>Położenie w centralnym punkcie polski zapewniające łatwy dostęp do wszystkich klientów</v>
      </c>
      <c r="H1" s="31" t="str">
        <f>'SWOT-TOWS'!$A9</f>
        <v>Nowoczesna infrastruktura spełniająca wszystkie aktualnie obowiązujące normy</v>
      </c>
      <c r="I1" s="31" t="str">
        <f>'SWOT-TOWS'!$A10</f>
        <v>Rozpoczęty proces certyfikacji laboratorium</v>
      </c>
      <c r="J1" s="31" t="str">
        <f>'SWOT-TOWS'!$A11</f>
        <v>Posiadanie w momencie uruchomienia grupy stałych odbiorców</v>
      </c>
      <c r="K1" s="31">
        <f>'SWOT-TOWS'!$A12</f>
        <v>0</v>
      </c>
      <c r="L1" s="31">
        <f>'SWOT-TOWS'!$A13</f>
        <v>0</v>
      </c>
      <c r="M1" s="31">
        <f>'SWOT-TOWS'!$A14</f>
        <v>0</v>
      </c>
      <c r="N1" s="31">
        <f>'SWOT-TOWS'!$A15</f>
        <v>0</v>
      </c>
      <c r="O1" s="31">
        <f>'SWOT-TOWS'!$A16</f>
        <v>0</v>
      </c>
      <c r="P1" s="31">
        <f>'SWOT-TOWS'!$A17</f>
        <v>0</v>
      </c>
      <c r="Q1" s="31">
        <f>'SWOT-TOWS'!$A18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26.4">
      <c r="A2" s="34" t="str">
        <f>'SWOT-TOWS'!H3</f>
        <v>Rozwijająca się wśród weterynarzy moda na posiadania własnych aparatów biochemicznych</v>
      </c>
      <c r="B2" s="32">
        <v>1</v>
      </c>
      <c r="C2" s="32">
        <v>1</v>
      </c>
      <c r="D2" s="32">
        <v>1</v>
      </c>
      <c r="E2" s="32">
        <v>1</v>
      </c>
      <c r="F2" s="32">
        <v>1</v>
      </c>
      <c r="G2" s="32">
        <v>1</v>
      </c>
      <c r="H2" s="32">
        <v>1</v>
      </c>
      <c r="I2" s="32"/>
      <c r="J2" s="32">
        <v>1</v>
      </c>
      <c r="K2" s="32"/>
      <c r="L2" s="32"/>
      <c r="M2" s="35"/>
      <c r="N2" s="35"/>
      <c r="O2" s="35"/>
      <c r="P2" s="35"/>
      <c r="Q2" s="35"/>
      <c r="R2" s="36">
        <f>'SWOT-TOWS'!I3</f>
        <v>0.15</v>
      </c>
      <c r="S2" s="32">
        <f>SUMIF(B2:Q2,1)</f>
        <v>8</v>
      </c>
      <c r="T2" s="32">
        <f>R2*S2</f>
        <v>1.2</v>
      </c>
      <c r="U2" s="33"/>
    </row>
    <row r="3" spans="1:21" ht="26.4">
      <c r="A3" s="34" t="str">
        <f>'SWOT-TOWS'!H4</f>
        <v>Możliwość ekspansji na polski rynek koncernów zagranicznych</v>
      </c>
      <c r="B3" s="32">
        <v>1</v>
      </c>
      <c r="C3" s="32">
        <v>1</v>
      </c>
      <c r="D3" s="32">
        <v>1</v>
      </c>
      <c r="E3" s="32">
        <v>1</v>
      </c>
      <c r="F3" s="32">
        <v>1</v>
      </c>
      <c r="G3" s="32">
        <v>1</v>
      </c>
      <c r="H3" s="32">
        <v>1</v>
      </c>
      <c r="I3" s="32"/>
      <c r="J3" s="32">
        <v>1</v>
      </c>
      <c r="K3" s="32"/>
      <c r="L3" s="32"/>
      <c r="M3" s="35"/>
      <c r="N3" s="35"/>
      <c r="O3" s="35"/>
      <c r="P3" s="35"/>
      <c r="Q3" s="35"/>
      <c r="R3" s="36">
        <f>'SWOT-TOWS'!I4</f>
        <v>0.2</v>
      </c>
      <c r="S3" s="32">
        <f t="shared" ref="S3:S19" si="0">SUMIF(B3:Q3,1)</f>
        <v>8</v>
      </c>
      <c r="T3" s="32">
        <f t="shared" ref="T3:T19" si="1">R3*S3</f>
        <v>1.6</v>
      </c>
      <c r="U3" s="33"/>
    </row>
    <row r="4" spans="1:21" ht="26.4">
      <c r="A4" s="34" t="str">
        <f>'SWOT-TOWS'!H5</f>
        <v>Brak otwartości na rozwój świadomości ze strony lekarzy weterynarii, szczególnie poza ośrodkami akademickimi</v>
      </c>
      <c r="B4" s="32">
        <v>1</v>
      </c>
      <c r="C4" s="32">
        <v>1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32"/>
      <c r="J4" s="32"/>
      <c r="K4" s="32"/>
      <c r="L4" s="32"/>
      <c r="M4" s="35"/>
      <c r="N4" s="35"/>
      <c r="O4" s="35"/>
      <c r="P4" s="35"/>
      <c r="Q4" s="35"/>
      <c r="R4" s="36">
        <f>'SWOT-TOWS'!I5</f>
        <v>0.1</v>
      </c>
      <c r="S4" s="32">
        <f t="shared" si="0"/>
        <v>7</v>
      </c>
      <c r="T4" s="32">
        <f t="shared" si="1"/>
        <v>0.70000000000000007</v>
      </c>
      <c r="U4" s="33"/>
    </row>
    <row r="5" spans="1:21" ht="26.4">
      <c r="A5" s="34" t="str">
        <f>'SWOT-TOWS'!H6</f>
        <v>Możliwość uruchamiania laboratoriów przez firmy dotychczas zajmujące się rynkiem badań „ludzkich”</v>
      </c>
      <c r="B5" s="32"/>
      <c r="C5" s="32"/>
      <c r="D5" s="32"/>
      <c r="E5" s="32"/>
      <c r="F5" s="32">
        <v>1</v>
      </c>
      <c r="G5" s="32">
        <v>1</v>
      </c>
      <c r="H5" s="32"/>
      <c r="I5" s="32"/>
      <c r="J5" s="32">
        <v>1</v>
      </c>
      <c r="K5" s="32"/>
      <c r="L5" s="32"/>
      <c r="M5" s="35"/>
      <c r="N5" s="35"/>
      <c r="O5" s="35"/>
      <c r="P5" s="35"/>
      <c r="Q5" s="35"/>
      <c r="R5" s="36">
        <f>'SWOT-TOWS'!I6</f>
        <v>0.15</v>
      </c>
      <c r="S5" s="32">
        <f t="shared" si="0"/>
        <v>3</v>
      </c>
      <c r="T5" s="32">
        <f t="shared" si="1"/>
        <v>0.44999999999999996</v>
      </c>
      <c r="U5" s="33"/>
    </row>
    <row r="6" spans="1:21" ht="26.4">
      <c r="A6" s="34" t="str">
        <f>'SWOT-TOWS'!H7</f>
        <v>Możliwość braku środków na rozwój ze względu na konieczność tworzenia funduszu wykupu</v>
      </c>
      <c r="B6" s="32"/>
      <c r="C6" s="32"/>
      <c r="D6" s="32"/>
      <c r="E6" s="32"/>
      <c r="F6" s="32">
        <v>1</v>
      </c>
      <c r="G6" s="32"/>
      <c r="H6" s="32">
        <v>1</v>
      </c>
      <c r="I6" s="32"/>
      <c r="J6" s="32"/>
      <c r="K6" s="32"/>
      <c r="L6" s="32"/>
      <c r="M6" s="35"/>
      <c r="N6" s="35"/>
      <c r="O6" s="35"/>
      <c r="P6" s="35"/>
      <c r="Q6" s="35"/>
      <c r="R6" s="36">
        <f>'SWOT-TOWS'!I7</f>
        <v>0.1</v>
      </c>
      <c r="S6" s="32">
        <f t="shared" si="0"/>
        <v>2</v>
      </c>
      <c r="T6" s="32">
        <f t="shared" si="1"/>
        <v>0.2</v>
      </c>
      <c r="U6" s="33"/>
    </row>
    <row r="7" spans="1:21" ht="39.6">
      <c r="A7" s="34" t="str">
        <f>'SWOT-TOWS'!H8</f>
        <v>Pojawiające się nowe podmioty oferujące wysoce specjalistyczne usługi diagnostyczne w dziedzinie genetyki dofinansowywane z dotacji ue</v>
      </c>
      <c r="B7" s="32"/>
      <c r="C7" s="32"/>
      <c r="D7" s="32"/>
      <c r="E7" s="32"/>
      <c r="F7" s="32">
        <v>1</v>
      </c>
      <c r="G7" s="32">
        <v>1</v>
      </c>
      <c r="H7" s="32">
        <v>1</v>
      </c>
      <c r="I7" s="32"/>
      <c r="J7" s="32">
        <v>1</v>
      </c>
      <c r="K7" s="32"/>
      <c r="L7" s="32"/>
      <c r="M7" s="35"/>
      <c r="N7" s="35"/>
      <c r="O7" s="35"/>
      <c r="P7" s="35"/>
      <c r="Q7" s="35"/>
      <c r="R7" s="36">
        <f>'SWOT-TOWS'!I8</f>
        <v>0.2</v>
      </c>
      <c r="S7" s="32">
        <f>SUMIF(B7:Q7,1)</f>
        <v>4</v>
      </c>
      <c r="T7" s="32">
        <f>R7*S7</f>
        <v>0.8</v>
      </c>
      <c r="U7" s="33"/>
    </row>
    <row r="8" spans="1:21" ht="26.4">
      <c r="A8" s="34" t="str">
        <f>'SWOT-TOWS'!H9</f>
        <v>Brak elastyczności w terminowości odbiorów materiału przy jednoczesnej konieczności współpracy z firmami kurierskimi</v>
      </c>
      <c r="B8" s="32">
        <v>1</v>
      </c>
      <c r="C8" s="32"/>
      <c r="D8" s="32">
        <v>1</v>
      </c>
      <c r="E8" s="32">
        <v>1</v>
      </c>
      <c r="F8" s="32"/>
      <c r="G8" s="32">
        <v>1</v>
      </c>
      <c r="H8" s="32">
        <v>1</v>
      </c>
      <c r="I8" s="32">
        <v>1</v>
      </c>
      <c r="J8" s="32">
        <v>1</v>
      </c>
      <c r="K8" s="32"/>
      <c r="L8" s="32"/>
      <c r="M8" s="35"/>
      <c r="N8" s="35"/>
      <c r="O8" s="35"/>
      <c r="P8" s="35"/>
      <c r="Q8" s="35"/>
      <c r="R8" s="36">
        <f>'SWOT-TOWS'!I9</f>
        <v>0.1</v>
      </c>
      <c r="S8" s="32">
        <f t="shared" si="0"/>
        <v>7</v>
      </c>
      <c r="T8" s="32">
        <f t="shared" si="1"/>
        <v>0.70000000000000007</v>
      </c>
      <c r="U8" s="33"/>
    </row>
    <row r="9" spans="1:21" ht="14.4">
      <c r="A9" s="34">
        <f>'SWOT-TOWS'!H10</f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5"/>
      <c r="N9" s="35"/>
      <c r="O9" s="35"/>
      <c r="P9" s="35"/>
      <c r="Q9" s="35"/>
      <c r="R9" s="36">
        <f>'SWOT-TOWS'!I10</f>
        <v>0</v>
      </c>
      <c r="S9" s="32">
        <f t="shared" si="0"/>
        <v>0</v>
      </c>
      <c r="T9" s="32">
        <f t="shared" si="1"/>
        <v>0</v>
      </c>
      <c r="U9" s="33"/>
    </row>
    <row r="10" spans="1:21" ht="14.4">
      <c r="A10" s="34">
        <f>'SWOT-TOWS'!H11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'SWOT-TOWS'!I11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'SWOT-TOWS'!H12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'SWOT-TOWS'!I12</f>
        <v>0</v>
      </c>
      <c r="S11" s="32">
        <f>SUMIF(B11:Q11,1)</f>
        <v>0</v>
      </c>
      <c r="T11" s="32">
        <f>R11*S11</f>
        <v>0</v>
      </c>
      <c r="U11" s="33"/>
    </row>
    <row r="12" spans="1:21" ht="14.4">
      <c r="A12" s="34">
        <f>'SWOT-TOWS'!H13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'SWOT-TOWS'!I13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'SWOT-TOWS'!H14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'SWOT-TOWS'!I14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'SWOT-TOWS'!H15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'SWOT-TOWS'!I15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'SWOT-TOWS'!H16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'SWOT-TOWS'!I16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'SWOT-TOWS'!H17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'SWOT-TOWS'!I17</f>
        <v>0</v>
      </c>
      <c r="S16" s="32">
        <f>SUMIF(B16:Q16,1)</f>
        <v>0</v>
      </c>
      <c r="T16" s="32">
        <f>R16*S16</f>
        <v>0</v>
      </c>
      <c r="U16" s="37"/>
    </row>
    <row r="17" spans="1:21" ht="14.4">
      <c r="A17" s="34">
        <f>'SWOT-TOWS'!H18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'SWOT-TOWS'!I18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'SWOT-TOWS'!H19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'SWOT-TOWS'!I19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>
        <f>'SWOT-TOWS'!H20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'SWOT-TOWS'!I20</f>
        <v>0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'SWOT-TOWS'!$B3</f>
        <v>0.15</v>
      </c>
      <c r="C20" s="36">
        <f>'SWOT-TOWS'!$B4</f>
        <v>0.25</v>
      </c>
      <c r="D20" s="36">
        <f>'SWOT-TOWS'!$B5</f>
        <v>0.05</v>
      </c>
      <c r="E20" s="36">
        <f>'SWOT-TOWS'!$B6</f>
        <v>0.1</v>
      </c>
      <c r="F20" s="36">
        <f>'SWOT-TOWS'!$B7</f>
        <v>0.05</v>
      </c>
      <c r="G20" s="36">
        <f>'SWOT-TOWS'!$B8</f>
        <v>0.15</v>
      </c>
      <c r="H20" s="36">
        <f>'SWOT-TOWS'!$B9</f>
        <v>0.1</v>
      </c>
      <c r="I20" s="36">
        <f>'SWOT-TOWS'!$B10</f>
        <v>0.1</v>
      </c>
      <c r="J20" s="36">
        <f>'SWOT-TOWS'!$B11</f>
        <v>0.05</v>
      </c>
      <c r="K20" s="36">
        <f>'SWOT-TOWS'!$B12</f>
        <v>0</v>
      </c>
      <c r="L20" s="36">
        <f>'SWOT-TOWS'!$B13</f>
        <v>0</v>
      </c>
      <c r="M20" s="36">
        <f>'SWOT-TOWS'!$B14</f>
        <v>0</v>
      </c>
      <c r="N20" s="36">
        <f>'SWOT-TOWS'!$B15</f>
        <v>0</v>
      </c>
      <c r="O20" s="36">
        <f>'SWOT-TOWS'!$B16</f>
        <v>0</v>
      </c>
      <c r="P20" s="36">
        <f>'SWOT-TOWS'!$B17</f>
        <v>0</v>
      </c>
      <c r="Q20" s="36">
        <f>'SWOT-TOWS'!$B18</f>
        <v>0</v>
      </c>
      <c r="R20" s="36"/>
      <c r="S20" s="32"/>
      <c r="T20" s="32"/>
      <c r="U20" s="33"/>
    </row>
    <row r="21" spans="1:21">
      <c r="A21" s="30" t="s">
        <v>7</v>
      </c>
      <c r="B21" s="32">
        <f>SUMIF(B2:B19,1)</f>
        <v>4</v>
      </c>
      <c r="C21" s="32">
        <f t="shared" ref="C21:Q21" si="2">SUMIF(C2:C19,1)</f>
        <v>3</v>
      </c>
      <c r="D21" s="32">
        <f t="shared" si="2"/>
        <v>4</v>
      </c>
      <c r="E21" s="32">
        <f t="shared" si="2"/>
        <v>4</v>
      </c>
      <c r="F21" s="32">
        <f t="shared" si="2"/>
        <v>6</v>
      </c>
      <c r="G21" s="32">
        <f t="shared" si="2"/>
        <v>6</v>
      </c>
      <c r="H21" s="32">
        <f t="shared" si="2"/>
        <v>6</v>
      </c>
      <c r="I21" s="32">
        <f t="shared" si="2"/>
        <v>1</v>
      </c>
      <c r="J21" s="32">
        <f t="shared" si="2"/>
        <v>5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0.6</v>
      </c>
      <c r="C22" s="38">
        <f t="shared" ref="C22:Q22" si="3">C20*C21</f>
        <v>0.75</v>
      </c>
      <c r="D22" s="38">
        <f t="shared" si="3"/>
        <v>0.2</v>
      </c>
      <c r="E22" s="38">
        <f t="shared" si="3"/>
        <v>0.4</v>
      </c>
      <c r="F22" s="38">
        <f t="shared" si="3"/>
        <v>0.30000000000000004</v>
      </c>
      <c r="G22" s="38">
        <f t="shared" si="3"/>
        <v>0.89999999999999991</v>
      </c>
      <c r="H22" s="38">
        <f t="shared" si="3"/>
        <v>0.60000000000000009</v>
      </c>
      <c r="I22" s="38">
        <f t="shared" si="3"/>
        <v>0.1</v>
      </c>
      <c r="J22" s="38">
        <f t="shared" si="3"/>
        <v>0.25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s="26" customFormat="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72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9.75</v>
      </c>
      <c r="U25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sqref="A1:U25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3.5" style="25" bestFit="1" customWidth="1"/>
    <col min="5" max="5" width="7.5" style="25" bestFit="1" customWidth="1"/>
    <col min="6" max="9" width="5.19921875" style="25" bestFit="1" customWidth="1"/>
    <col min="10" max="17" width="3" style="25" bestFit="1" customWidth="1"/>
    <col min="18" max="18" width="3.898437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59">
      <c r="A1" s="30" t="s">
        <v>32</v>
      </c>
      <c r="B1" s="31" t="str">
        <f>'SWOT-TOWS'!$C3</f>
        <v>Brak doświadczenia w prowadzeniu biznesu na szeroką skalę</v>
      </c>
      <c r="C1" s="31" t="str">
        <f>'SWOT-TOWS'!$C4</f>
        <v>Brak kadry handlowców wyspecjalizowanych w zakresie diagnostyki</v>
      </c>
      <c r="D1" s="31" t="str">
        <f>'SWOT-TOWS'!$C5</f>
        <v>Wysokie koszty stałe utrzymania infrastruktury</v>
      </c>
      <c r="E1" s="31" t="str">
        <f>'SWOT-TOWS'!$C6</f>
        <v>Brak środków pieniężnych na zintensyfikowanie rozwoju dotychczasowej działalności</v>
      </c>
      <c r="F1" s="31" t="str">
        <f>'SWOT-TOWS'!$C7</f>
        <v>Brak środków pieniężnych na rozpoczęcie działalności w zakresie biologii molekularnej</v>
      </c>
      <c r="G1" s="31" t="str">
        <f>'SWOT-TOWS'!$C8</f>
        <v>Brak rzetelnej wiedzy nt. Potrzeb rynku (schorzenia) w zakresie badań serologicznych</v>
      </c>
      <c r="H1" s="31" t="str">
        <f>'SWOT-TOWS'!$C9</f>
        <v>Konieczność zwrotu kapitału oraz jego wysokie oprocentowanie</v>
      </c>
      <c r="I1" s="31" t="str">
        <f>'SWOT-TOWS'!$C10</f>
        <v>Duże rozproszenie odbiorców, szczególnie na rynku hodowców przemysłowych</v>
      </c>
      <c r="J1" s="31">
        <f>'SWOT-TOWS'!$C11</f>
        <v>0</v>
      </c>
      <c r="K1" s="31">
        <f>'SWOT-TOWS'!$C12</f>
        <v>0</v>
      </c>
      <c r="L1" s="31">
        <f>'SWOT-TOWS'!$C13</f>
        <v>0</v>
      </c>
      <c r="M1" s="31">
        <f>'SWOT-TOWS'!$C14</f>
        <v>0</v>
      </c>
      <c r="N1" s="31">
        <f>'SWOT-TOWS'!$C15</f>
        <v>0</v>
      </c>
      <c r="O1" s="31">
        <f>'SWOT-TOWS'!$C16</f>
        <v>0</v>
      </c>
      <c r="P1" s="31">
        <f>'SWOT-TOWS'!$C17</f>
        <v>0</v>
      </c>
      <c r="Q1" s="31">
        <f>'SWOT-TOWS'!$C18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26.4">
      <c r="A2" s="34" t="str">
        <f>'SWOT-TOWS'!H3</f>
        <v>Rozwijająca się wśród weterynarzy moda na posiadania własnych aparatów biochemicznych</v>
      </c>
      <c r="B2" s="32"/>
      <c r="C2" s="32">
        <v>1</v>
      </c>
      <c r="D2" s="32"/>
      <c r="E2" s="32"/>
      <c r="F2" s="32"/>
      <c r="G2" s="32"/>
      <c r="H2" s="32"/>
      <c r="I2" s="32">
        <v>1</v>
      </c>
      <c r="J2" s="32"/>
      <c r="K2" s="32"/>
      <c r="L2" s="32"/>
      <c r="M2" s="35"/>
      <c r="N2" s="35"/>
      <c r="O2" s="35"/>
      <c r="P2" s="35"/>
      <c r="Q2" s="35"/>
      <c r="R2" s="36">
        <f>'SWOT-TOWS'!I3</f>
        <v>0.15</v>
      </c>
      <c r="S2" s="32">
        <f>SUMIF(B2:Q2,1)</f>
        <v>2</v>
      </c>
      <c r="T2" s="32">
        <f>R2*S2</f>
        <v>0.3</v>
      </c>
      <c r="U2" s="33"/>
    </row>
    <row r="3" spans="1:21" ht="26.4">
      <c r="A3" s="34" t="str">
        <f>'SWOT-TOWS'!H4</f>
        <v>Możliwość ekspansji na polski rynek koncernów zagranicznych</v>
      </c>
      <c r="B3" s="32">
        <v>1</v>
      </c>
      <c r="C3" s="32">
        <v>1</v>
      </c>
      <c r="D3" s="32"/>
      <c r="E3" s="32"/>
      <c r="F3" s="32"/>
      <c r="G3" s="32"/>
      <c r="H3" s="32"/>
      <c r="I3" s="32">
        <v>1</v>
      </c>
      <c r="J3" s="32"/>
      <c r="K3" s="32"/>
      <c r="L3" s="32"/>
      <c r="M3" s="35"/>
      <c r="N3" s="35"/>
      <c r="O3" s="35"/>
      <c r="P3" s="35"/>
      <c r="Q3" s="35"/>
      <c r="R3" s="36">
        <f>'SWOT-TOWS'!I4</f>
        <v>0.2</v>
      </c>
      <c r="S3" s="32">
        <f t="shared" ref="S3:S19" si="0">SUMIF(B3:Q3,1)</f>
        <v>3</v>
      </c>
      <c r="T3" s="32">
        <f t="shared" ref="T3:T19" si="1">R3*S3</f>
        <v>0.60000000000000009</v>
      </c>
      <c r="U3" s="33"/>
    </row>
    <row r="4" spans="1:21" ht="26.4">
      <c r="A4" s="34" t="str">
        <f>'SWOT-TOWS'!H5</f>
        <v>Brak otwartości na rozwój świadomości ze strony lekarzy weterynarii, szczególnie poza ośrodkami akademickimi</v>
      </c>
      <c r="B4" s="32"/>
      <c r="C4" s="32">
        <v>1</v>
      </c>
      <c r="D4" s="32"/>
      <c r="E4" s="32"/>
      <c r="F4" s="32"/>
      <c r="G4" s="32"/>
      <c r="H4" s="32"/>
      <c r="I4" s="32">
        <v>1</v>
      </c>
      <c r="J4" s="32"/>
      <c r="K4" s="32"/>
      <c r="L4" s="32"/>
      <c r="M4" s="35"/>
      <c r="N4" s="35"/>
      <c r="O4" s="35"/>
      <c r="P4" s="35"/>
      <c r="Q4" s="35"/>
      <c r="R4" s="36">
        <f>'SWOT-TOWS'!I5</f>
        <v>0.1</v>
      </c>
      <c r="S4" s="32">
        <f t="shared" si="0"/>
        <v>2</v>
      </c>
      <c r="T4" s="32">
        <f t="shared" si="1"/>
        <v>0.2</v>
      </c>
      <c r="U4" s="33"/>
    </row>
    <row r="5" spans="1:21" ht="26.4">
      <c r="A5" s="34" t="str">
        <f>'SWOT-TOWS'!H6</f>
        <v>Możliwość uruchamiania laboratoriów przez firmy dotychczas zajmujące się rynkiem badań „ludzkich”</v>
      </c>
      <c r="B5" s="32">
        <v>1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2"/>
      <c r="I5" s="32">
        <v>1</v>
      </c>
      <c r="J5" s="32"/>
      <c r="K5" s="32"/>
      <c r="L5" s="32"/>
      <c r="M5" s="35"/>
      <c r="N5" s="35"/>
      <c r="O5" s="35"/>
      <c r="P5" s="35"/>
      <c r="Q5" s="35"/>
      <c r="R5" s="36">
        <f>'SWOT-TOWS'!I6</f>
        <v>0.15</v>
      </c>
      <c r="S5" s="32">
        <f t="shared" si="0"/>
        <v>7</v>
      </c>
      <c r="T5" s="32">
        <f t="shared" si="1"/>
        <v>1.05</v>
      </c>
      <c r="U5" s="33"/>
    </row>
    <row r="6" spans="1:21" ht="26.4">
      <c r="A6" s="34" t="str">
        <f>'SWOT-TOWS'!H7</f>
        <v>Możliwość braku środków na rozwój ze względu na konieczność tworzenia funduszu wykupu</v>
      </c>
      <c r="B6" s="32">
        <v>1</v>
      </c>
      <c r="C6" s="32"/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/>
      <c r="J6" s="32"/>
      <c r="K6" s="32"/>
      <c r="L6" s="32"/>
      <c r="M6" s="35"/>
      <c r="N6" s="35"/>
      <c r="O6" s="35"/>
      <c r="P6" s="35"/>
      <c r="Q6" s="35"/>
      <c r="R6" s="36">
        <f>'SWOT-TOWS'!I7</f>
        <v>0.1</v>
      </c>
      <c r="S6" s="32">
        <f t="shared" si="0"/>
        <v>6</v>
      </c>
      <c r="T6" s="32">
        <f t="shared" si="1"/>
        <v>0.60000000000000009</v>
      </c>
      <c r="U6" s="33"/>
    </row>
    <row r="7" spans="1:21" ht="39.6">
      <c r="A7" s="34" t="str">
        <f>'SWOT-TOWS'!H8</f>
        <v>Pojawiające się nowe podmioty oferujące wysoce specjalistyczne usługi diagnostyczne w dziedzinie genetyki dofinansowywane z dotacji ue</v>
      </c>
      <c r="B7" s="32">
        <v>1</v>
      </c>
      <c r="C7" s="32">
        <v>1</v>
      </c>
      <c r="D7" s="32"/>
      <c r="E7" s="32"/>
      <c r="F7" s="32"/>
      <c r="G7" s="32"/>
      <c r="H7" s="32"/>
      <c r="I7" s="32">
        <v>1</v>
      </c>
      <c r="J7" s="32"/>
      <c r="K7" s="32"/>
      <c r="L7" s="32"/>
      <c r="M7" s="35"/>
      <c r="N7" s="35"/>
      <c r="O7" s="35"/>
      <c r="P7" s="35"/>
      <c r="Q7" s="35"/>
      <c r="R7" s="36">
        <f>'SWOT-TOWS'!I8</f>
        <v>0.2</v>
      </c>
      <c r="S7" s="32">
        <f t="shared" si="0"/>
        <v>3</v>
      </c>
      <c r="T7" s="32">
        <f t="shared" si="1"/>
        <v>0.60000000000000009</v>
      </c>
      <c r="U7" s="33"/>
    </row>
    <row r="8" spans="1:21" ht="26.4">
      <c r="A8" s="34" t="str">
        <f>'SWOT-TOWS'!H9</f>
        <v>Brak elastyczności w terminowości odbiorów materiału przy jednoczesnej konieczności współpracy z firmami kurierskimi</v>
      </c>
      <c r="B8" s="32">
        <v>1</v>
      </c>
      <c r="C8" s="32">
        <v>1</v>
      </c>
      <c r="D8" s="32"/>
      <c r="E8" s="32"/>
      <c r="F8" s="32"/>
      <c r="G8" s="32"/>
      <c r="H8" s="32"/>
      <c r="I8" s="32">
        <v>1</v>
      </c>
      <c r="J8" s="32"/>
      <c r="K8" s="32"/>
      <c r="L8" s="32"/>
      <c r="M8" s="35"/>
      <c r="N8" s="35"/>
      <c r="O8" s="35"/>
      <c r="P8" s="35"/>
      <c r="Q8" s="35"/>
      <c r="R8" s="36">
        <f>'SWOT-TOWS'!I9</f>
        <v>0.1</v>
      </c>
      <c r="S8" s="32">
        <f t="shared" si="0"/>
        <v>3</v>
      </c>
      <c r="T8" s="32">
        <f t="shared" si="1"/>
        <v>0.30000000000000004</v>
      </c>
      <c r="U8" s="33"/>
    </row>
    <row r="9" spans="1:21" ht="14.4">
      <c r="A9" s="34">
        <f>'SWOT-TOWS'!H10</f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5"/>
      <c r="N9" s="35"/>
      <c r="O9" s="35"/>
      <c r="P9" s="35"/>
      <c r="Q9" s="35"/>
      <c r="R9" s="36">
        <f>'SWOT-TOWS'!I10</f>
        <v>0</v>
      </c>
      <c r="S9" s="32">
        <f t="shared" si="0"/>
        <v>0</v>
      </c>
      <c r="T9" s="32">
        <f t="shared" si="1"/>
        <v>0</v>
      </c>
      <c r="U9" s="33"/>
    </row>
    <row r="10" spans="1:21" ht="14.4">
      <c r="A10" s="34">
        <f>'SWOT-TOWS'!H11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'SWOT-TOWS'!I11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'SWOT-TOWS'!H12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'SWOT-TOWS'!I12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'SWOT-TOWS'!H13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'SWOT-TOWS'!I13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'SWOT-TOWS'!H14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'SWOT-TOWS'!I14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'SWOT-TOWS'!H15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'SWOT-TOWS'!I15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'SWOT-TOWS'!H16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'SWOT-TOWS'!I16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'SWOT-TOWS'!H17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'SWOT-TOWS'!I17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'SWOT-TOWS'!H18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'SWOT-TOWS'!I18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'SWOT-TOWS'!H19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'SWOT-TOWS'!I19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>
        <f>'SWOT-TOWS'!H20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'SWOT-TOWS'!I20</f>
        <v>0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'SWOT-TOWS'!$D3</f>
        <v>0.15</v>
      </c>
      <c r="C20" s="36">
        <f>'SWOT-TOWS'!$D4</f>
        <v>0.1</v>
      </c>
      <c r="D20" s="36">
        <f>'SWOT-TOWS'!$D5</f>
        <v>0.2</v>
      </c>
      <c r="E20" s="36">
        <f>'SWOT-TOWS'!$D6</f>
        <v>0.1</v>
      </c>
      <c r="F20" s="36">
        <f>'SWOT-TOWS'!$D7</f>
        <v>0.1</v>
      </c>
      <c r="G20" s="36">
        <f>'SWOT-TOWS'!$D8</f>
        <v>0.1</v>
      </c>
      <c r="H20" s="36">
        <f>'SWOT-TOWS'!$D9</f>
        <v>0.15</v>
      </c>
      <c r="I20" s="36">
        <f>'SWOT-TOWS'!$D10</f>
        <v>0.1</v>
      </c>
      <c r="J20" s="36">
        <f>'SWOT-TOWS'!$D11</f>
        <v>0</v>
      </c>
      <c r="K20" s="36">
        <f>'SWOT-TOWS'!$D12</f>
        <v>0</v>
      </c>
      <c r="L20" s="36">
        <f>'SWOT-TOWS'!$D13</f>
        <v>0</v>
      </c>
      <c r="M20" s="36">
        <f>'SWOT-TOWS'!$D14</f>
        <v>0</v>
      </c>
      <c r="N20" s="36">
        <f>'SWOT-TOWS'!$D15</f>
        <v>0</v>
      </c>
      <c r="O20" s="36">
        <f>'SWOT-TOWS'!$D16</f>
        <v>0</v>
      </c>
      <c r="P20" s="36">
        <f>'SWOT-TOWS'!$D17</f>
        <v>0</v>
      </c>
      <c r="Q20" s="36">
        <f>'SWOT-TOWS'!$D18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5</v>
      </c>
      <c r="C21" s="32">
        <f t="shared" ref="C21:Q21" si="2">SUMIF(C2:C19,1)</f>
        <v>6</v>
      </c>
      <c r="D21" s="32">
        <f t="shared" si="2"/>
        <v>2</v>
      </c>
      <c r="E21" s="32">
        <f t="shared" si="2"/>
        <v>2</v>
      </c>
      <c r="F21" s="32">
        <f t="shared" si="2"/>
        <v>2</v>
      </c>
      <c r="G21" s="32">
        <f t="shared" si="2"/>
        <v>2</v>
      </c>
      <c r="H21" s="32">
        <f t="shared" si="2"/>
        <v>1</v>
      </c>
      <c r="I21" s="32">
        <f t="shared" si="2"/>
        <v>6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0.75</v>
      </c>
      <c r="C22" s="38">
        <f t="shared" ref="C22:Q22" si="3">C20*C21</f>
        <v>0.60000000000000009</v>
      </c>
      <c r="D22" s="38">
        <f t="shared" si="3"/>
        <v>0.4</v>
      </c>
      <c r="E22" s="38">
        <f t="shared" si="3"/>
        <v>0.2</v>
      </c>
      <c r="F22" s="38">
        <f t="shared" si="3"/>
        <v>0.2</v>
      </c>
      <c r="G22" s="38">
        <f t="shared" si="3"/>
        <v>0.2</v>
      </c>
      <c r="H22" s="38">
        <f t="shared" si="3"/>
        <v>0.15</v>
      </c>
      <c r="I22" s="38">
        <f t="shared" si="3"/>
        <v>0.60000000000000009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46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6.7500000000000018</v>
      </c>
      <c r="U25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activeCell="A7" activeCellId="2" sqref="A2 A3 A7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7.5" style="25" bestFit="1" customWidth="1"/>
    <col min="5" max="5" width="3.5" style="25" bestFit="1" customWidth="1"/>
    <col min="6" max="7" width="5.19921875" style="25" bestFit="1" customWidth="1"/>
    <col min="8" max="8" width="7.5" style="25" bestFit="1" customWidth="1"/>
    <col min="9" max="9" width="5.19921875" style="25" bestFit="1" customWidth="1"/>
    <col min="10" max="17" width="3" style="25" bestFit="1" customWidth="1"/>
    <col min="18" max="18" width="4.0976562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65">
      <c r="A1" s="30" t="s">
        <v>28</v>
      </c>
      <c r="B1" s="42" t="str">
        <f>'SWOT-TOWS'!$F3</f>
        <v>Zmiany przepisów prawnych wymuszające korzystanie z laboratoriów weterynaryjnych</v>
      </c>
      <c r="C1" s="42" t="str">
        <f>'SWOT-TOWS'!$F4</f>
        <v>Coraz szersza świadomość w zakresie konieczności prowadzenia diagnostyki</v>
      </c>
      <c r="D1" s="42" t="str">
        <f>'SWOT-TOWS'!$F5</f>
        <v>Wzrost świadomości hodowców zwierząt towarzyszących w zakresie przydatności badań genetycznych</v>
      </c>
      <c r="E1" s="42" t="str">
        <f>'SWOT-TOWS'!$F6</f>
        <v>Niewielka konkurencja na rynku</v>
      </c>
      <c r="F1" s="42" t="str">
        <f>'SWOT-TOWS'!$F7</f>
        <v>Bariera wejścia na rynek w postaci konieczności posiadania niezbędnej infrastruktury</v>
      </c>
      <c r="G1" s="42" t="str">
        <f>'SWOT-TOWS'!$F8</f>
        <v>Zainteresowanie potencjalnych inwestorów rozwijającymi się biznesami niszowymi</v>
      </c>
      <c r="H1" s="42" t="str">
        <f>'SWOT-TOWS'!$F9</f>
        <v>Ze względu na szeroką specjalizację możliwość przygotowywania bardziej atrakcyjnej oferty niż laboratoria konkurencyjne</v>
      </c>
      <c r="I1" s="42" t="str">
        <f>'SWOT-TOWS'!$F10</f>
        <v>Możliwość uzyskania w krótkim czasie akredytacji PCA (polskiego centrum akredytacji)</v>
      </c>
      <c r="J1" s="42">
        <f>'SWOT-TOWS'!$F11</f>
        <v>0</v>
      </c>
      <c r="K1" s="42">
        <f>'SWOT-TOWS'!$F12</f>
        <v>0</v>
      </c>
      <c r="L1" s="42">
        <f>'SWOT-TOWS'!$F13</f>
        <v>0</v>
      </c>
      <c r="M1" s="42">
        <f>'SWOT-TOWS'!$F14</f>
        <v>0</v>
      </c>
      <c r="N1" s="42">
        <f>'SWOT-TOWS'!$F15</f>
        <v>0</v>
      </c>
      <c r="O1" s="42">
        <f>'SWOT-TOWS'!$F16</f>
        <v>0</v>
      </c>
      <c r="P1" s="42">
        <f>'SWOT-TOWS'!$F17</f>
        <v>0</v>
      </c>
      <c r="Q1" s="42">
        <f>'SWOT-TOWS'!$F18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39.6">
      <c r="A2" s="34" t="str">
        <f>'SWOT-TOWS'!A3</f>
        <v>Zapewnienie krótkiego czasu realizacji badania (w przypadku badań genetycznych) dzięki zastosowaniu innowacyjnych procedur</v>
      </c>
      <c r="B2" s="32">
        <v>1</v>
      </c>
      <c r="C2" s="32">
        <v>1</v>
      </c>
      <c r="D2" s="32">
        <v>1</v>
      </c>
      <c r="E2" s="32">
        <v>1</v>
      </c>
      <c r="F2" s="32">
        <v>1</v>
      </c>
      <c r="G2" s="32">
        <v>1</v>
      </c>
      <c r="H2" s="32">
        <v>1</v>
      </c>
      <c r="I2" s="32"/>
      <c r="J2" s="32"/>
      <c r="K2" s="32"/>
      <c r="L2" s="32"/>
      <c r="M2" s="35"/>
      <c r="N2" s="35"/>
      <c r="O2" s="35"/>
      <c r="P2" s="35"/>
      <c r="Q2" s="35"/>
      <c r="R2" s="36">
        <f>'SWOT-TOWS'!B3</f>
        <v>0.15</v>
      </c>
      <c r="S2" s="32">
        <f>SUMIF(B2:Q2,1)</f>
        <v>7</v>
      </c>
      <c r="T2" s="32">
        <f>R2*S2</f>
        <v>1.05</v>
      </c>
      <c r="U2" s="33"/>
    </row>
    <row r="3" spans="1:21" ht="52.8">
      <c r="A3" s="34" t="str">
        <f>'SWOT-TOWS'!A4</f>
        <v>Niskie koszty badań genetycznych oscylujące na poziomie 20-50% w stosunku do kosztów badań u konkurentów wykorzystujących aktualnie funkcjonujące procedury badawcze</v>
      </c>
      <c r="B3" s="32">
        <v>1</v>
      </c>
      <c r="C3" s="32"/>
      <c r="D3" s="32"/>
      <c r="E3" s="32">
        <v>1</v>
      </c>
      <c r="F3" s="32">
        <v>1</v>
      </c>
      <c r="G3" s="32">
        <v>1</v>
      </c>
      <c r="H3" s="32"/>
      <c r="I3" s="32"/>
      <c r="J3" s="32"/>
      <c r="K3" s="32"/>
      <c r="L3" s="32"/>
      <c r="M3" s="35"/>
      <c r="N3" s="35"/>
      <c r="O3" s="35"/>
      <c r="P3" s="35"/>
      <c r="Q3" s="35"/>
      <c r="R3" s="36">
        <f>'SWOT-TOWS'!B4</f>
        <v>0.25</v>
      </c>
      <c r="S3" s="32">
        <f t="shared" ref="S3:S19" si="0">SUMIF(B3:Q3,1)</f>
        <v>4</v>
      </c>
      <c r="T3" s="32">
        <f t="shared" ref="T3:T13" si="1">R3*S3</f>
        <v>1</v>
      </c>
      <c r="U3" s="33"/>
    </row>
    <row r="4" spans="1:21" ht="26.4">
      <c r="A4" s="34" t="str">
        <f>'SWOT-TOWS'!A5</f>
        <v>Zautomatyzowany proces przekazywania wyników badań do klienta</v>
      </c>
      <c r="B4" s="32">
        <v>1</v>
      </c>
      <c r="C4" s="32">
        <v>1</v>
      </c>
      <c r="D4" s="32">
        <v>1</v>
      </c>
      <c r="E4" s="32">
        <v>1</v>
      </c>
      <c r="F4" s="32"/>
      <c r="G4" s="32"/>
      <c r="H4" s="32"/>
      <c r="I4" s="32"/>
      <c r="J4" s="32"/>
      <c r="K4" s="32"/>
      <c r="L4" s="32"/>
      <c r="M4" s="35"/>
      <c r="N4" s="35"/>
      <c r="O4" s="35"/>
      <c r="P4" s="35"/>
      <c r="Q4" s="35"/>
      <c r="R4" s="36">
        <f>'SWOT-TOWS'!B5</f>
        <v>0.05</v>
      </c>
      <c r="S4" s="32">
        <f t="shared" si="0"/>
        <v>4</v>
      </c>
      <c r="T4" s="32">
        <f t="shared" si="1"/>
        <v>0.2</v>
      </c>
      <c r="U4" s="33"/>
    </row>
    <row r="5" spans="1:21" ht="39.6">
      <c r="A5" s="34" t="str">
        <f>'SWOT-TOWS'!A6</f>
        <v>Innowacyjny jak na rynek badań weterynaryjnych sposób docierania do potencjalnych klientów poprzez grupę przedstawicieli regionalnych</v>
      </c>
      <c r="B5" s="32">
        <v>1</v>
      </c>
      <c r="C5" s="32">
        <v>1</v>
      </c>
      <c r="D5" s="32">
        <v>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/>
      <c r="K5" s="32"/>
      <c r="L5" s="32"/>
      <c r="M5" s="35"/>
      <c r="N5" s="35"/>
      <c r="O5" s="35"/>
      <c r="P5" s="35"/>
      <c r="Q5" s="35"/>
      <c r="R5" s="36">
        <f>'SWOT-TOWS'!B6</f>
        <v>0.1</v>
      </c>
      <c r="S5" s="32">
        <f t="shared" si="0"/>
        <v>8</v>
      </c>
      <c r="T5" s="32">
        <f t="shared" si="1"/>
        <v>0.8</v>
      </c>
      <c r="U5" s="33"/>
    </row>
    <row r="6" spans="1:21" ht="26.4">
      <c r="A6" s="34" t="str">
        <f>'SWOT-TOWS'!A7</f>
        <v>Grupa wysokiej klasy specjalistów obejmujących swoimi specjalizacjami wszystkie domeny badań diagnostycznych</v>
      </c>
      <c r="B6" s="32"/>
      <c r="C6" s="32">
        <v>1</v>
      </c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/>
      <c r="J6" s="32"/>
      <c r="K6" s="32"/>
      <c r="L6" s="32"/>
      <c r="M6" s="35"/>
      <c r="N6" s="35"/>
      <c r="O6" s="35"/>
      <c r="P6" s="35"/>
      <c r="Q6" s="35"/>
      <c r="R6" s="36">
        <f>'SWOT-TOWS'!B7</f>
        <v>0.05</v>
      </c>
      <c r="S6" s="32">
        <f t="shared" si="0"/>
        <v>6</v>
      </c>
      <c r="T6" s="32">
        <f t="shared" si="1"/>
        <v>0.30000000000000004</v>
      </c>
      <c r="U6" s="33"/>
    </row>
    <row r="7" spans="1:21" ht="26.4">
      <c r="A7" s="34" t="str">
        <f>'SWOT-TOWS'!A8</f>
        <v>Położenie w centralnym punkcie polski zapewniające łatwy dostęp do wszystkich klientów</v>
      </c>
      <c r="B7" s="32"/>
      <c r="C7" s="32">
        <v>1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/>
      <c r="K7" s="32"/>
      <c r="L7" s="32"/>
      <c r="M7" s="35"/>
      <c r="N7" s="35"/>
      <c r="O7" s="35"/>
      <c r="P7" s="35"/>
      <c r="Q7" s="35"/>
      <c r="R7" s="36">
        <f>'SWOT-TOWS'!B8</f>
        <v>0.15</v>
      </c>
      <c r="S7" s="32">
        <f t="shared" si="0"/>
        <v>7</v>
      </c>
      <c r="T7" s="32">
        <f t="shared" si="1"/>
        <v>1.05</v>
      </c>
      <c r="U7" s="33"/>
    </row>
    <row r="8" spans="1:21" ht="26.4">
      <c r="A8" s="34" t="str">
        <f>'SWOT-TOWS'!A9</f>
        <v>Nowoczesna infrastruktura spełniająca wszystkie aktualnie obowiązujące normy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/>
      <c r="J8" s="32"/>
      <c r="K8" s="32"/>
      <c r="L8" s="32"/>
      <c r="M8" s="35"/>
      <c r="N8" s="35"/>
      <c r="O8" s="35"/>
      <c r="P8" s="35"/>
      <c r="Q8" s="35"/>
      <c r="R8" s="36">
        <f>'SWOT-TOWS'!B9</f>
        <v>0.1</v>
      </c>
      <c r="S8" s="32">
        <f t="shared" si="0"/>
        <v>7</v>
      </c>
      <c r="T8" s="32">
        <f t="shared" si="1"/>
        <v>0.70000000000000007</v>
      </c>
      <c r="U8" s="33"/>
    </row>
    <row r="9" spans="1:21" ht="14.4">
      <c r="A9" s="34" t="str">
        <f>'SWOT-TOWS'!A10</f>
        <v>Rozpoczęty proces certyfikacji laboratorium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/>
      <c r="K9" s="32"/>
      <c r="L9" s="32"/>
      <c r="M9" s="35"/>
      <c r="N9" s="35"/>
      <c r="O9" s="35"/>
      <c r="P9" s="35"/>
      <c r="Q9" s="35"/>
      <c r="R9" s="36">
        <f>'SWOT-TOWS'!B10</f>
        <v>0.1</v>
      </c>
      <c r="S9" s="32">
        <f t="shared" si="0"/>
        <v>8</v>
      </c>
      <c r="T9" s="32">
        <f t="shared" si="1"/>
        <v>0.8</v>
      </c>
      <c r="U9" s="33"/>
    </row>
    <row r="10" spans="1:21" ht="26.4">
      <c r="A10" s="34" t="str">
        <f>'SWOT-TOWS'!A11</f>
        <v>Posiadanie w momencie uruchomienia grupy stałych odbiorców</v>
      </c>
      <c r="B10" s="32"/>
      <c r="C10" s="32"/>
      <c r="D10" s="32"/>
      <c r="E10" s="32">
        <v>1</v>
      </c>
      <c r="F10" s="32"/>
      <c r="G10" s="32">
        <v>1</v>
      </c>
      <c r="H10" s="32"/>
      <c r="I10" s="32">
        <v>1</v>
      </c>
      <c r="J10" s="32"/>
      <c r="K10" s="32"/>
      <c r="L10" s="32"/>
      <c r="M10" s="35"/>
      <c r="N10" s="35"/>
      <c r="O10" s="35"/>
      <c r="P10" s="35"/>
      <c r="Q10" s="35"/>
      <c r="R10" s="36">
        <f>'SWOT-TOWS'!B11</f>
        <v>0.05</v>
      </c>
      <c r="S10" s="32">
        <f t="shared" si="0"/>
        <v>3</v>
      </c>
      <c r="T10" s="32">
        <f t="shared" si="1"/>
        <v>0.15000000000000002</v>
      </c>
      <c r="U10" s="33"/>
    </row>
    <row r="11" spans="1:21" ht="14.4">
      <c r="A11" s="34">
        <f>'SWOT-TOWS'!A12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'SWOT-TOWS'!B12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'SWOT-TOWS'!A13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'SWOT-TOWS'!B13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'SWOT-TOWS'!A14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'SWOT-TOWS'!B14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'SWOT-TOWS'!A15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'SWOT-TOWS'!B15</f>
        <v>0</v>
      </c>
      <c r="S14" s="32">
        <f t="shared" si="0"/>
        <v>0</v>
      </c>
      <c r="T14" s="35"/>
      <c r="U14" s="37"/>
    </row>
    <row r="15" spans="1:21" ht="14.4">
      <c r="A15" s="34">
        <f>'SWOT-TOWS'!A16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'SWOT-TOWS'!B16</f>
        <v>0</v>
      </c>
      <c r="S15" s="32">
        <f t="shared" si="0"/>
        <v>0</v>
      </c>
      <c r="T15" s="35"/>
      <c r="U15" s="37"/>
    </row>
    <row r="16" spans="1:21" ht="14.4">
      <c r="A16" s="34">
        <f>'SWOT-TOWS'!A17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'SWOT-TOWS'!B17</f>
        <v>0</v>
      </c>
      <c r="S16" s="32">
        <f t="shared" si="0"/>
        <v>0</v>
      </c>
      <c r="T16" s="35"/>
      <c r="U16" s="37"/>
    </row>
    <row r="17" spans="1:21" ht="14.4">
      <c r="A17" s="34">
        <f>'SWOT-TOWS'!A18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'SWOT-TOWS'!B18</f>
        <v>0</v>
      </c>
      <c r="S17" s="32">
        <f t="shared" si="0"/>
        <v>0</v>
      </c>
      <c r="T17" s="35"/>
      <c r="U17" s="37"/>
    </row>
    <row r="18" spans="1:21" ht="14.4">
      <c r="A18" s="34">
        <f>'SWOT-TOWS'!A19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'SWOT-TOWS'!B19</f>
        <v>0</v>
      </c>
      <c r="S18" s="32">
        <f t="shared" si="0"/>
        <v>0</v>
      </c>
      <c r="T18" s="35"/>
      <c r="U18" s="37"/>
    </row>
    <row r="19" spans="1:21" ht="14.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'SWOT-TOWS'!G1</f>
        <v>1</v>
      </c>
      <c r="S19" s="32">
        <f t="shared" si="0"/>
        <v>0</v>
      </c>
      <c r="T19" s="35"/>
      <c r="U19" s="37"/>
    </row>
    <row r="20" spans="1:21">
      <c r="A20" s="30" t="s">
        <v>1</v>
      </c>
      <c r="B20" s="36">
        <f>'SWOT-TOWS'!$G3</f>
        <v>0.2</v>
      </c>
      <c r="C20" s="36">
        <f>'SWOT-TOWS'!$G4</f>
        <v>0.15</v>
      </c>
      <c r="D20" s="36">
        <f>'SWOT-TOWS'!$G5</f>
        <v>0.05</v>
      </c>
      <c r="E20" s="36">
        <f>'SWOT-TOWS'!$G6</f>
        <v>0.2</v>
      </c>
      <c r="F20" s="36">
        <f>'SWOT-TOWS'!$G7</f>
        <v>0.1</v>
      </c>
      <c r="G20" s="36">
        <f>'SWOT-TOWS'!$G8</f>
        <v>0.1</v>
      </c>
      <c r="H20" s="36">
        <f>'SWOT-TOWS'!$G9</f>
        <v>0.15</v>
      </c>
      <c r="I20" s="36">
        <f>'SWOT-TOWS'!$G10</f>
        <v>0.05</v>
      </c>
      <c r="J20" s="36">
        <f>'SWOT-TOWS'!$G11</f>
        <v>0</v>
      </c>
      <c r="K20" s="36">
        <f>'SWOT-TOWS'!$G12</f>
        <v>0</v>
      </c>
      <c r="L20" s="36">
        <f>'SWOT-TOWS'!$G13</f>
        <v>0</v>
      </c>
      <c r="M20" s="36">
        <f>'SWOT-TOWS'!$G14</f>
        <v>0</v>
      </c>
      <c r="N20" s="36">
        <f>'SWOT-TOWS'!$G15</f>
        <v>0</v>
      </c>
      <c r="O20" s="36">
        <f>'SWOT-TOWS'!$G16</f>
        <v>0</v>
      </c>
      <c r="P20" s="36">
        <f>'SWOT-TOWS'!$G17</f>
        <v>0</v>
      </c>
      <c r="Q20" s="36">
        <f>'SWOT-TOWS'!$G18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6</v>
      </c>
      <c r="C21" s="32">
        <f t="shared" ref="C21:Q21" si="2">SUMIF(C2:C19,1)</f>
        <v>7</v>
      </c>
      <c r="D21" s="32">
        <f t="shared" si="2"/>
        <v>7</v>
      </c>
      <c r="E21" s="32">
        <f t="shared" si="2"/>
        <v>9</v>
      </c>
      <c r="F21" s="32">
        <f t="shared" si="2"/>
        <v>7</v>
      </c>
      <c r="G21" s="32">
        <f t="shared" si="2"/>
        <v>8</v>
      </c>
      <c r="H21" s="32">
        <f t="shared" si="2"/>
        <v>6</v>
      </c>
      <c r="I21" s="32">
        <f t="shared" si="2"/>
        <v>4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1.2000000000000002</v>
      </c>
      <c r="C22" s="38">
        <f t="shared" ref="C22:Q22" si="3">C20*C21</f>
        <v>1.05</v>
      </c>
      <c r="D22" s="38">
        <f t="shared" si="3"/>
        <v>0.35000000000000003</v>
      </c>
      <c r="E22" s="38">
        <f t="shared" si="3"/>
        <v>1.8</v>
      </c>
      <c r="F22" s="38">
        <f t="shared" si="3"/>
        <v>0.70000000000000007</v>
      </c>
      <c r="G22" s="38">
        <f t="shared" si="3"/>
        <v>0.8</v>
      </c>
      <c r="H22" s="38">
        <f t="shared" si="3"/>
        <v>0.89999999999999991</v>
      </c>
      <c r="I22" s="38">
        <f t="shared" si="3"/>
        <v>0.2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104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13.05</v>
      </c>
      <c r="U25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70" zoomScaleNormal="70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activeCell="AA19" sqref="AA19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7.5" style="25" bestFit="1" customWidth="1"/>
    <col min="5" max="6" width="5.19921875" style="25" bestFit="1" customWidth="1"/>
    <col min="7" max="8" width="7.5" style="25" bestFit="1" customWidth="1"/>
    <col min="9" max="17" width="3" style="25" bestFit="1" customWidth="1"/>
    <col min="18" max="18" width="4.0976562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77">
      <c r="A1" s="30" t="s">
        <v>33</v>
      </c>
      <c r="B1" s="42" t="str">
        <f>'SWOT-TOWS'!$H3</f>
        <v>Rozwijająca się wśród weterynarzy moda na posiadania własnych aparatów biochemicznych</v>
      </c>
      <c r="C1" s="42" t="str">
        <f>'SWOT-TOWS'!$H4</f>
        <v>Możliwość ekspansji na polski rynek koncernów zagranicznych</v>
      </c>
      <c r="D1" s="42" t="str">
        <f>'SWOT-TOWS'!$H5</f>
        <v>Brak otwartości na rozwój świadomości ze strony lekarzy weterynarii, szczególnie poza ośrodkami akademickimi</v>
      </c>
      <c r="E1" s="42" t="str">
        <f>'SWOT-TOWS'!$H6</f>
        <v>Możliwość uruchamiania laboratoriów przez firmy dotychczas zajmujące się rynkiem badań „ludzkich”</v>
      </c>
      <c r="F1" s="42" t="str">
        <f>'SWOT-TOWS'!$H7</f>
        <v>Możliwość braku środków na rozwój ze względu na konieczność tworzenia funduszu wykupu</v>
      </c>
      <c r="G1" s="42" t="str">
        <f>'SWOT-TOWS'!$H8</f>
        <v>Pojawiające się nowe podmioty oferujące wysoce specjalistyczne usługi diagnostyczne w dziedzinie genetyki dofinansowywane z dotacji ue</v>
      </c>
      <c r="H1" s="42" t="str">
        <f>'SWOT-TOWS'!$H9</f>
        <v>Brak elastyczności w terminowości odbiorów materiału przy jednoczesnej konieczności współpracy z firmami kurierskimi</v>
      </c>
      <c r="I1" s="42">
        <f>'SWOT-TOWS'!$H10</f>
        <v>0</v>
      </c>
      <c r="J1" s="42">
        <f>'SWOT-TOWS'!$H11</f>
        <v>0</v>
      </c>
      <c r="K1" s="42">
        <f>'SWOT-TOWS'!$H12</f>
        <v>0</v>
      </c>
      <c r="L1" s="42">
        <f>'SWOT-TOWS'!$H14</f>
        <v>0</v>
      </c>
      <c r="M1" s="42">
        <f>'SWOT-TOWS'!$H15</f>
        <v>0</v>
      </c>
      <c r="N1" s="42">
        <f>'SWOT-TOWS'!$H16</f>
        <v>0</v>
      </c>
      <c r="O1" s="42">
        <f>'SWOT-TOWS'!$H17</f>
        <v>0</v>
      </c>
      <c r="P1" s="42">
        <f>'SWOT-TOWS'!$H18</f>
        <v>0</v>
      </c>
      <c r="Q1" s="42">
        <f>'SWOT-TOWS'!$H19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39.6">
      <c r="A2" s="34" t="str">
        <f>'SWOT-TOWS'!A3</f>
        <v>Zapewnienie krótkiego czasu realizacji badania (w przypadku badań genetycznych) dzięki zastosowaniu innowacyjnych procedur</v>
      </c>
      <c r="B2" s="32">
        <v>1</v>
      </c>
      <c r="C2" s="32">
        <v>1</v>
      </c>
      <c r="D2" s="32"/>
      <c r="E2" s="32">
        <v>1</v>
      </c>
      <c r="F2" s="32"/>
      <c r="G2" s="32">
        <v>1</v>
      </c>
      <c r="H2" s="32">
        <v>1</v>
      </c>
      <c r="I2" s="32"/>
      <c r="J2" s="32"/>
      <c r="K2" s="32"/>
      <c r="L2" s="32"/>
      <c r="M2" s="35"/>
      <c r="N2" s="35"/>
      <c r="O2" s="35"/>
      <c r="P2" s="35"/>
      <c r="Q2" s="35"/>
      <c r="R2" s="36">
        <f>'SWOT-TOWS'!B3</f>
        <v>0.15</v>
      </c>
      <c r="S2" s="32">
        <f>SUMIF(B2:Q2,1)</f>
        <v>5</v>
      </c>
      <c r="T2" s="32">
        <f>R2*S2</f>
        <v>0.75</v>
      </c>
      <c r="U2" s="33"/>
    </row>
    <row r="3" spans="1:21" ht="52.8">
      <c r="A3" s="34" t="str">
        <f>'SWOT-TOWS'!A4</f>
        <v>Niskie koszty badań genetycznych oscylujące na poziomie 20-50% w stosunku do kosztów badań u konkurentów wykorzystujących aktualnie funkcjonujące procedury badawcze</v>
      </c>
      <c r="B3" s="32">
        <v>1</v>
      </c>
      <c r="C3" s="32">
        <v>1</v>
      </c>
      <c r="D3" s="32"/>
      <c r="E3" s="32">
        <v>1</v>
      </c>
      <c r="F3" s="32"/>
      <c r="G3" s="32">
        <v>1</v>
      </c>
      <c r="H3" s="32"/>
      <c r="I3" s="32"/>
      <c r="J3" s="32"/>
      <c r="K3" s="32"/>
      <c r="L3" s="32"/>
      <c r="M3" s="35"/>
      <c r="N3" s="35"/>
      <c r="O3" s="35"/>
      <c r="P3" s="35"/>
      <c r="Q3" s="35"/>
      <c r="R3" s="36">
        <f>'SWOT-TOWS'!B4</f>
        <v>0.25</v>
      </c>
      <c r="S3" s="32">
        <f t="shared" ref="S3:S19" si="0">SUMIF(B3:Q3,1)</f>
        <v>4</v>
      </c>
      <c r="T3" s="32">
        <f t="shared" ref="T3:T19" si="1">R3*S3</f>
        <v>1</v>
      </c>
      <c r="U3" s="33"/>
    </row>
    <row r="4" spans="1:21" ht="26.4">
      <c r="A4" s="34" t="str">
        <f>'SWOT-TOWS'!A5</f>
        <v>Zautomatyzowany proces przekazywania wyników badań do klienta</v>
      </c>
      <c r="B4" s="32"/>
      <c r="C4" s="32">
        <v>1</v>
      </c>
      <c r="D4" s="32">
        <v>1</v>
      </c>
      <c r="E4" s="32">
        <v>1</v>
      </c>
      <c r="F4" s="32"/>
      <c r="G4" s="32">
        <v>1</v>
      </c>
      <c r="H4" s="32">
        <v>1</v>
      </c>
      <c r="I4" s="32"/>
      <c r="J4" s="32"/>
      <c r="K4" s="32"/>
      <c r="L4" s="32"/>
      <c r="M4" s="35"/>
      <c r="N4" s="35"/>
      <c r="O4" s="35"/>
      <c r="P4" s="35"/>
      <c r="Q4" s="35"/>
      <c r="R4" s="36">
        <f>'SWOT-TOWS'!B5</f>
        <v>0.05</v>
      </c>
      <c r="S4" s="32">
        <f t="shared" si="0"/>
        <v>5</v>
      </c>
      <c r="T4" s="32">
        <f t="shared" si="1"/>
        <v>0.25</v>
      </c>
      <c r="U4" s="33"/>
    </row>
    <row r="5" spans="1:21" ht="39.6">
      <c r="A5" s="34" t="str">
        <f>'SWOT-TOWS'!A6</f>
        <v>Innowacyjny jak na rynek badań weterynaryjnych sposób docierania do potencjalnych klientów poprzez grupę przedstawicieli regionalnych</v>
      </c>
      <c r="B5" s="32">
        <v>1</v>
      </c>
      <c r="C5" s="32">
        <v>1</v>
      </c>
      <c r="D5" s="32">
        <v>1</v>
      </c>
      <c r="E5" s="32">
        <v>1</v>
      </c>
      <c r="F5" s="32"/>
      <c r="G5" s="32">
        <v>1</v>
      </c>
      <c r="H5" s="32">
        <v>1</v>
      </c>
      <c r="I5" s="32"/>
      <c r="J5" s="32"/>
      <c r="K5" s="32"/>
      <c r="L5" s="32"/>
      <c r="M5" s="35"/>
      <c r="N5" s="35"/>
      <c r="O5" s="35"/>
      <c r="P5" s="35"/>
      <c r="Q5" s="35"/>
      <c r="R5" s="36">
        <f>'SWOT-TOWS'!B6</f>
        <v>0.1</v>
      </c>
      <c r="S5" s="32">
        <f t="shared" si="0"/>
        <v>6</v>
      </c>
      <c r="T5" s="32">
        <f t="shared" si="1"/>
        <v>0.60000000000000009</v>
      </c>
      <c r="U5" s="33"/>
    </row>
    <row r="6" spans="1:21" ht="26.4">
      <c r="A6" s="34" t="str">
        <f>'SWOT-TOWS'!A7</f>
        <v>Grupa wysokiej klasy specjalistów obejmujących swoimi specjalizacjami wszystkie domeny badań diagnostycznych</v>
      </c>
      <c r="B6" s="32">
        <v>1</v>
      </c>
      <c r="C6" s="32">
        <v>1</v>
      </c>
      <c r="D6" s="32">
        <v>1</v>
      </c>
      <c r="E6" s="32">
        <v>1</v>
      </c>
      <c r="F6" s="32"/>
      <c r="G6" s="32">
        <v>1</v>
      </c>
      <c r="H6" s="32"/>
      <c r="I6" s="32"/>
      <c r="J6" s="32"/>
      <c r="K6" s="32"/>
      <c r="L6" s="32"/>
      <c r="M6" s="35"/>
      <c r="N6" s="35"/>
      <c r="O6" s="35"/>
      <c r="P6" s="35"/>
      <c r="Q6" s="35"/>
      <c r="R6" s="36">
        <f>'SWOT-TOWS'!B7</f>
        <v>0.05</v>
      </c>
      <c r="S6" s="32">
        <f t="shared" si="0"/>
        <v>5</v>
      </c>
      <c r="T6" s="32">
        <f t="shared" si="1"/>
        <v>0.25</v>
      </c>
      <c r="U6" s="33"/>
    </row>
    <row r="7" spans="1:21" ht="26.4">
      <c r="A7" s="34" t="str">
        <f>'SWOT-TOWS'!A8</f>
        <v>Położenie w centralnym punkcie polski zapewniające łatwy dostęp do wszystkich klientów</v>
      </c>
      <c r="B7" s="32"/>
      <c r="C7" s="32">
        <v>1</v>
      </c>
      <c r="D7" s="32"/>
      <c r="E7" s="32"/>
      <c r="F7" s="32">
        <v>1</v>
      </c>
      <c r="G7" s="32"/>
      <c r="H7" s="32"/>
      <c r="I7" s="32"/>
      <c r="J7" s="32"/>
      <c r="K7" s="32"/>
      <c r="L7" s="32"/>
      <c r="M7" s="35"/>
      <c r="N7" s="35"/>
      <c r="O7" s="35"/>
      <c r="P7" s="35"/>
      <c r="Q7" s="35"/>
      <c r="R7" s="36">
        <f>'SWOT-TOWS'!B8</f>
        <v>0.15</v>
      </c>
      <c r="S7" s="32">
        <f t="shared" si="0"/>
        <v>2</v>
      </c>
      <c r="T7" s="32">
        <f t="shared" si="1"/>
        <v>0.3</v>
      </c>
      <c r="U7" s="33"/>
    </row>
    <row r="8" spans="1:21" ht="26.4">
      <c r="A8" s="34" t="str">
        <f>'SWOT-TOWS'!A9</f>
        <v>Nowoczesna infrastruktura spełniająca wszystkie aktualnie obowiązujące normy</v>
      </c>
      <c r="B8" s="32">
        <v>1</v>
      </c>
      <c r="C8" s="32">
        <v>1</v>
      </c>
      <c r="D8" s="32"/>
      <c r="E8" s="32">
        <v>1</v>
      </c>
      <c r="F8" s="32"/>
      <c r="G8" s="32">
        <v>1</v>
      </c>
      <c r="H8" s="32"/>
      <c r="I8" s="32"/>
      <c r="J8" s="32"/>
      <c r="K8" s="32"/>
      <c r="L8" s="32"/>
      <c r="M8" s="35"/>
      <c r="N8" s="35"/>
      <c r="O8" s="35"/>
      <c r="P8" s="35"/>
      <c r="Q8" s="35"/>
      <c r="R8" s="36">
        <f>'SWOT-TOWS'!B9</f>
        <v>0.1</v>
      </c>
      <c r="S8" s="32">
        <f t="shared" si="0"/>
        <v>4</v>
      </c>
      <c r="T8" s="32">
        <f t="shared" si="1"/>
        <v>0.4</v>
      </c>
      <c r="U8" s="33"/>
    </row>
    <row r="9" spans="1:21" ht="14.4">
      <c r="A9" s="34" t="str">
        <f>'SWOT-TOWS'!A10</f>
        <v>Rozpoczęty proces certyfikacji laboratorium</v>
      </c>
      <c r="B9" s="32">
        <v>1</v>
      </c>
      <c r="C9" s="32">
        <v>1</v>
      </c>
      <c r="D9" s="32"/>
      <c r="E9" s="32">
        <v>1</v>
      </c>
      <c r="F9" s="32"/>
      <c r="G9" s="32">
        <v>1</v>
      </c>
      <c r="H9" s="32"/>
      <c r="I9" s="32"/>
      <c r="J9" s="32"/>
      <c r="K9" s="32"/>
      <c r="L9" s="32"/>
      <c r="M9" s="35"/>
      <c r="N9" s="35"/>
      <c r="O9" s="35"/>
      <c r="P9" s="35"/>
      <c r="Q9" s="35"/>
      <c r="R9" s="36">
        <f>'SWOT-TOWS'!B10</f>
        <v>0.1</v>
      </c>
      <c r="S9" s="32">
        <f t="shared" si="0"/>
        <v>4</v>
      </c>
      <c r="T9" s="32">
        <f t="shared" si="1"/>
        <v>0.4</v>
      </c>
      <c r="U9" s="33"/>
    </row>
    <row r="10" spans="1:21" ht="26.4">
      <c r="A10" s="34" t="str">
        <f>'SWOT-TOWS'!A11</f>
        <v>Posiadanie w momencie uruchomienia grupy stałych odbiorców</v>
      </c>
      <c r="B10" s="32"/>
      <c r="C10" s="32">
        <v>1</v>
      </c>
      <c r="D10" s="32">
        <v>1</v>
      </c>
      <c r="E10" s="32">
        <v>1</v>
      </c>
      <c r="F10" s="32"/>
      <c r="G10" s="32">
        <v>1</v>
      </c>
      <c r="H10" s="32">
        <v>1</v>
      </c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'SWOT-TOWS'!B11</f>
        <v>0.05</v>
      </c>
      <c r="S10" s="32">
        <f t="shared" si="0"/>
        <v>5</v>
      </c>
      <c r="T10" s="32">
        <f t="shared" si="1"/>
        <v>0.25</v>
      </c>
      <c r="U10" s="33"/>
    </row>
    <row r="11" spans="1:21" ht="14.4">
      <c r="A11" s="34">
        <f>'SWOT-TOWS'!A12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'SWOT-TOWS'!B12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'SWOT-TOWS'!A13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'SWOT-TOWS'!B13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'SWOT-TOWS'!A14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'SWOT-TOWS'!B14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'SWOT-TOWS'!A15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'SWOT-TOWS'!B15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'SWOT-TOWS'!A16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'SWOT-TOWS'!B16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'SWOT-TOWS'!A17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'SWOT-TOWS'!B17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'SWOT-TOWS'!A18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'SWOT-TOWS'!B18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'SWOT-TOWS'!A19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'SWOT-TOWS'!B19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'SWOT-TOWS'!G1</f>
        <v>1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'SWOT-TOWS'!$I4</f>
        <v>0.2</v>
      </c>
      <c r="C20" s="36">
        <f>'SWOT-TOWS'!$I5</f>
        <v>0.1</v>
      </c>
      <c r="D20" s="36">
        <f>'SWOT-TOWS'!$I6</f>
        <v>0.15</v>
      </c>
      <c r="E20" s="36">
        <f>'SWOT-TOWS'!$I7</f>
        <v>0.1</v>
      </c>
      <c r="F20" s="36">
        <f>'SWOT-TOWS'!$I8</f>
        <v>0.2</v>
      </c>
      <c r="G20" s="36">
        <f>'SWOT-TOWS'!$I9</f>
        <v>0.1</v>
      </c>
      <c r="H20" s="36">
        <f>'SWOT-TOWS'!$I10</f>
        <v>0</v>
      </c>
      <c r="I20" s="36">
        <f>'SWOT-TOWS'!$I11</f>
        <v>0</v>
      </c>
      <c r="J20" s="36">
        <f>'SWOT-TOWS'!$I12</f>
        <v>0</v>
      </c>
      <c r="K20" s="36">
        <f>'SWOT-TOWS'!$I13</f>
        <v>0</v>
      </c>
      <c r="L20" s="36">
        <f>'SWOT-TOWS'!$I14</f>
        <v>0</v>
      </c>
      <c r="M20" s="36">
        <f>'SWOT-TOWS'!$I15</f>
        <v>0</v>
      </c>
      <c r="N20" s="36">
        <f>'SWOT-TOWS'!$I16</f>
        <v>0</v>
      </c>
      <c r="O20" s="36">
        <f>'SWOT-TOWS'!$I17</f>
        <v>0</v>
      </c>
      <c r="P20" s="36">
        <f>'SWOT-TOWS'!$I18</f>
        <v>0</v>
      </c>
      <c r="Q20" s="36">
        <f>'SWOT-TOWS'!$I19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6</v>
      </c>
      <c r="C21" s="32">
        <f t="shared" ref="C21:Q21" si="2">SUMIF(C2:C19,1)</f>
        <v>9</v>
      </c>
      <c r="D21" s="32">
        <f t="shared" si="2"/>
        <v>4</v>
      </c>
      <c r="E21" s="32">
        <f t="shared" si="2"/>
        <v>8</v>
      </c>
      <c r="F21" s="32">
        <f t="shared" si="2"/>
        <v>1</v>
      </c>
      <c r="G21" s="32">
        <f t="shared" si="2"/>
        <v>8</v>
      </c>
      <c r="H21" s="32">
        <f t="shared" si="2"/>
        <v>4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1.2000000000000002</v>
      </c>
      <c r="C22" s="38">
        <f t="shared" ref="C22:Q22" si="3">C20*C21</f>
        <v>0.9</v>
      </c>
      <c r="D22" s="38">
        <f t="shared" si="3"/>
        <v>0.6</v>
      </c>
      <c r="E22" s="38">
        <f t="shared" si="3"/>
        <v>0.8</v>
      </c>
      <c r="F22" s="38">
        <f t="shared" si="3"/>
        <v>0.2</v>
      </c>
      <c r="G22" s="38">
        <f t="shared" si="3"/>
        <v>0.8</v>
      </c>
      <c r="H22" s="38">
        <f t="shared" si="3"/>
        <v>0</v>
      </c>
      <c r="I22" s="38">
        <f t="shared" si="3"/>
        <v>0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80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8.6999999999999993</v>
      </c>
      <c r="U25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5" zoomScaleNormal="85" workbookViewId="0">
      <pane xSplit="1" ySplit="1" topLeftCell="B11" activePane="bottomRight" state="frozen"/>
      <selection activeCell="X8" sqref="X8"/>
      <selection pane="topRight" activeCell="X8" sqref="X8"/>
      <selection pane="bottomLeft" activeCell="X8" sqref="X8"/>
      <selection pane="bottomRight" sqref="A1:U25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7.5" style="25" bestFit="1" customWidth="1"/>
    <col min="5" max="5" width="3.5" style="25" bestFit="1" customWidth="1"/>
    <col min="6" max="7" width="5.19921875" style="25" bestFit="1" customWidth="1"/>
    <col min="8" max="8" width="7.5" style="25" bestFit="1" customWidth="1"/>
    <col min="9" max="9" width="5.19921875" style="25" bestFit="1" customWidth="1"/>
    <col min="10" max="17" width="3" style="25" bestFit="1" customWidth="1"/>
    <col min="18" max="18" width="4.0976562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65.6">
      <c r="A1" s="30" t="s">
        <v>29</v>
      </c>
      <c r="B1" s="42" t="str">
        <f>'SWOT-TOWS'!$F3</f>
        <v>Zmiany przepisów prawnych wymuszające korzystanie z laboratoriów weterynaryjnych</v>
      </c>
      <c r="C1" s="42" t="str">
        <f>'SWOT-TOWS'!$F4</f>
        <v>Coraz szersza świadomość w zakresie konieczności prowadzenia diagnostyki</v>
      </c>
      <c r="D1" s="42" t="str">
        <f>'SWOT-TOWS'!$F5</f>
        <v>Wzrost świadomości hodowców zwierząt towarzyszących w zakresie przydatności badań genetycznych</v>
      </c>
      <c r="E1" s="42" t="str">
        <f>'SWOT-TOWS'!$F6</f>
        <v>Niewielka konkurencja na rynku</v>
      </c>
      <c r="F1" s="42" t="str">
        <f>'SWOT-TOWS'!$F7</f>
        <v>Bariera wejścia na rynek w postaci konieczności posiadania niezbędnej infrastruktury</v>
      </c>
      <c r="G1" s="42" t="str">
        <f>'SWOT-TOWS'!$F8</f>
        <v>Zainteresowanie potencjalnych inwestorów rozwijającymi się biznesami niszowymi</v>
      </c>
      <c r="H1" s="42" t="str">
        <f>'SWOT-TOWS'!$F9</f>
        <v>Ze względu na szeroką specjalizację możliwość przygotowywania bardziej atrakcyjnej oferty niż laboratoria konkurencyjne</v>
      </c>
      <c r="I1" s="42" t="str">
        <f>'SWOT-TOWS'!$F10</f>
        <v>Możliwość uzyskania w krótkim czasie akredytacji PCA (polskiego centrum akredytacji)</v>
      </c>
      <c r="J1" s="42">
        <f>'SWOT-TOWS'!$F11</f>
        <v>0</v>
      </c>
      <c r="K1" s="42">
        <f>'SWOT-TOWS'!$F12</f>
        <v>0</v>
      </c>
      <c r="L1" s="42">
        <f>'SWOT-TOWS'!$F13</f>
        <v>0</v>
      </c>
      <c r="M1" s="42">
        <f>'SWOT-TOWS'!$F14</f>
        <v>0</v>
      </c>
      <c r="N1" s="42">
        <f>'SWOT-TOWS'!$F15</f>
        <v>0</v>
      </c>
      <c r="O1" s="42">
        <f>'SWOT-TOWS'!$F16</f>
        <v>0</v>
      </c>
      <c r="P1" s="42">
        <f>'SWOT-TOWS'!$F17</f>
        <v>0</v>
      </c>
      <c r="Q1" s="42">
        <f>'SWOT-TOWS'!$F18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14.4">
      <c r="A2" s="34" t="str">
        <f>'SWOT-TOWS'!C3</f>
        <v>Brak doświadczenia w prowadzeniu biznesu na szeroką skalę</v>
      </c>
      <c r="B2" s="32">
        <v>1</v>
      </c>
      <c r="C2" s="32">
        <v>1</v>
      </c>
      <c r="D2" s="32">
        <v>1</v>
      </c>
      <c r="E2" s="32">
        <v>1</v>
      </c>
      <c r="F2" s="32"/>
      <c r="G2" s="32">
        <v>1</v>
      </c>
      <c r="H2" s="32"/>
      <c r="I2" s="32"/>
      <c r="J2" s="32"/>
      <c r="K2" s="32"/>
      <c r="L2" s="32"/>
      <c r="M2" s="35"/>
      <c r="N2" s="35"/>
      <c r="O2" s="35"/>
      <c r="P2" s="35"/>
      <c r="Q2" s="35"/>
      <c r="R2" s="36">
        <f>'SWOT-TOWS'!D3</f>
        <v>0.15</v>
      </c>
      <c r="S2" s="32">
        <f>SUMIF(B2:Q2,1)</f>
        <v>5</v>
      </c>
      <c r="T2" s="32">
        <f>R2*S2</f>
        <v>0.75</v>
      </c>
      <c r="U2" s="33"/>
    </row>
    <row r="3" spans="1:21" ht="26.4">
      <c r="A3" s="34" t="str">
        <f>'SWOT-TOWS'!C4</f>
        <v>Brak kadry handlowców wyspecjalizowanych w zakresie diagnostyki</v>
      </c>
      <c r="B3" s="32">
        <v>1</v>
      </c>
      <c r="C3" s="32">
        <v>1</v>
      </c>
      <c r="D3" s="32">
        <v>1</v>
      </c>
      <c r="E3" s="32">
        <v>1</v>
      </c>
      <c r="F3" s="32">
        <v>1</v>
      </c>
      <c r="G3" s="32"/>
      <c r="H3" s="32"/>
      <c r="I3" s="32"/>
      <c r="J3" s="32"/>
      <c r="K3" s="32"/>
      <c r="L3" s="32"/>
      <c r="M3" s="35"/>
      <c r="N3" s="35"/>
      <c r="O3" s="35"/>
      <c r="P3" s="35"/>
      <c r="Q3" s="35"/>
      <c r="R3" s="36">
        <f>'SWOT-TOWS'!D4</f>
        <v>0.1</v>
      </c>
      <c r="S3" s="32">
        <f t="shared" ref="S3:S19" si="0">SUMIF(B3:Q3,1)</f>
        <v>5</v>
      </c>
      <c r="T3" s="32">
        <f t="shared" ref="T3:T19" si="1">R3*S3</f>
        <v>0.5</v>
      </c>
      <c r="U3" s="33"/>
    </row>
    <row r="4" spans="1:21" ht="14.4">
      <c r="A4" s="34" t="str">
        <f>'SWOT-TOWS'!C5</f>
        <v>Wysokie koszty stałe utrzymania infrastruktury</v>
      </c>
      <c r="B4" s="32">
        <v>1</v>
      </c>
      <c r="C4" s="32"/>
      <c r="D4" s="32"/>
      <c r="E4" s="32">
        <v>1</v>
      </c>
      <c r="F4" s="32">
        <v>1</v>
      </c>
      <c r="G4" s="32">
        <v>1</v>
      </c>
      <c r="H4" s="32"/>
      <c r="I4" s="32"/>
      <c r="J4" s="32"/>
      <c r="K4" s="32"/>
      <c r="L4" s="32"/>
      <c r="M4" s="35"/>
      <c r="N4" s="35"/>
      <c r="O4" s="35"/>
      <c r="P4" s="35"/>
      <c r="Q4" s="35"/>
      <c r="R4" s="36">
        <f>'SWOT-TOWS'!D5</f>
        <v>0.2</v>
      </c>
      <c r="S4" s="32">
        <f t="shared" si="0"/>
        <v>4</v>
      </c>
      <c r="T4" s="32">
        <f t="shared" si="1"/>
        <v>0.8</v>
      </c>
      <c r="U4" s="33"/>
    </row>
    <row r="5" spans="1:21" ht="26.4">
      <c r="A5" s="34" t="str">
        <f>'SWOT-TOWS'!C6</f>
        <v>Brak środków pieniężnych na zintensyfikowanie rozwoju dotychczasowej działalności</v>
      </c>
      <c r="B5" s="32">
        <v>1</v>
      </c>
      <c r="C5" s="32">
        <v>1</v>
      </c>
      <c r="D5" s="32">
        <v>1</v>
      </c>
      <c r="E5" s="32">
        <v>1</v>
      </c>
      <c r="F5" s="32"/>
      <c r="G5" s="32">
        <v>1</v>
      </c>
      <c r="H5" s="32">
        <v>1</v>
      </c>
      <c r="I5" s="32">
        <v>1</v>
      </c>
      <c r="J5" s="32"/>
      <c r="K5" s="32"/>
      <c r="L5" s="32"/>
      <c r="M5" s="35"/>
      <c r="N5" s="35"/>
      <c r="O5" s="35"/>
      <c r="P5" s="35"/>
      <c r="Q5" s="35"/>
      <c r="R5" s="36">
        <f>'SWOT-TOWS'!D6</f>
        <v>0.1</v>
      </c>
      <c r="S5" s="32">
        <f t="shared" si="0"/>
        <v>7</v>
      </c>
      <c r="T5" s="32">
        <f t="shared" si="1"/>
        <v>0.70000000000000007</v>
      </c>
      <c r="U5" s="33"/>
    </row>
    <row r="6" spans="1:21" ht="26.4">
      <c r="A6" s="34" t="str">
        <f>'SWOT-TOWS'!C7</f>
        <v>Brak środków pieniężnych na rozpoczęcie działalności w zakresie biologii molekularnej</v>
      </c>
      <c r="B6" s="32">
        <v>1</v>
      </c>
      <c r="C6" s="32">
        <v>1</v>
      </c>
      <c r="D6" s="32">
        <v>1</v>
      </c>
      <c r="E6" s="32">
        <v>1</v>
      </c>
      <c r="F6" s="32">
        <v>1</v>
      </c>
      <c r="G6" s="32">
        <v>1</v>
      </c>
      <c r="H6" s="32"/>
      <c r="I6" s="32">
        <v>1</v>
      </c>
      <c r="J6" s="32"/>
      <c r="K6" s="32"/>
      <c r="L6" s="32"/>
      <c r="M6" s="35"/>
      <c r="N6" s="35"/>
      <c r="O6" s="35"/>
      <c r="P6" s="35"/>
      <c r="Q6" s="35"/>
      <c r="R6" s="36">
        <f>'SWOT-TOWS'!D7</f>
        <v>0.1</v>
      </c>
      <c r="S6" s="32">
        <f t="shared" si="0"/>
        <v>7</v>
      </c>
      <c r="T6" s="32">
        <f t="shared" si="1"/>
        <v>0.70000000000000007</v>
      </c>
      <c r="U6" s="33"/>
    </row>
    <row r="7" spans="1:21" ht="26.4">
      <c r="A7" s="34" t="str">
        <f>'SWOT-TOWS'!C8</f>
        <v>Brak rzetelnej wiedzy nt. Potrzeb rynku (schorzenia) w zakresie badań serologicznych</v>
      </c>
      <c r="B7" s="32"/>
      <c r="C7" s="32">
        <v>1</v>
      </c>
      <c r="D7" s="32">
        <v>1</v>
      </c>
      <c r="E7" s="32">
        <v>1</v>
      </c>
      <c r="F7" s="32"/>
      <c r="G7" s="32"/>
      <c r="H7" s="32">
        <v>1</v>
      </c>
      <c r="I7" s="32"/>
      <c r="J7" s="32"/>
      <c r="K7" s="32"/>
      <c r="L7" s="32"/>
      <c r="M7" s="35"/>
      <c r="N7" s="35"/>
      <c r="O7" s="35"/>
      <c r="P7" s="35"/>
      <c r="Q7" s="35"/>
      <c r="R7" s="36">
        <f>'SWOT-TOWS'!D8</f>
        <v>0.1</v>
      </c>
      <c r="S7" s="32">
        <f t="shared" si="0"/>
        <v>4</v>
      </c>
      <c r="T7" s="32">
        <f t="shared" si="1"/>
        <v>0.4</v>
      </c>
      <c r="U7" s="33"/>
    </row>
    <row r="8" spans="1:21" ht="26.4">
      <c r="A8" s="34" t="str">
        <f>'SWOT-TOWS'!C9</f>
        <v>Konieczność zwrotu kapitału oraz jego wysokie oprocentowanie</v>
      </c>
      <c r="B8" s="32"/>
      <c r="C8" s="32"/>
      <c r="D8" s="32"/>
      <c r="E8" s="32"/>
      <c r="F8" s="32">
        <v>1</v>
      </c>
      <c r="G8" s="32">
        <v>1</v>
      </c>
      <c r="H8" s="32"/>
      <c r="I8" s="32">
        <v>1</v>
      </c>
      <c r="J8" s="32"/>
      <c r="K8" s="32"/>
      <c r="L8" s="32"/>
      <c r="M8" s="35"/>
      <c r="N8" s="35"/>
      <c r="O8" s="35"/>
      <c r="P8" s="35"/>
      <c r="Q8" s="35"/>
      <c r="R8" s="36">
        <f>'SWOT-TOWS'!D9</f>
        <v>0.15</v>
      </c>
      <c r="S8" s="32">
        <f t="shared" si="0"/>
        <v>3</v>
      </c>
      <c r="T8" s="32">
        <f t="shared" si="1"/>
        <v>0.44999999999999996</v>
      </c>
      <c r="U8" s="33"/>
    </row>
    <row r="9" spans="1:21" ht="26.4">
      <c r="A9" s="34" t="str">
        <f>'SWOT-TOWS'!C10</f>
        <v>Duże rozproszenie odbiorców, szczególnie na rynku hodowców przemysłowych</v>
      </c>
      <c r="B9" s="32">
        <v>1</v>
      </c>
      <c r="C9" s="32">
        <v>1</v>
      </c>
      <c r="D9" s="32">
        <v>1</v>
      </c>
      <c r="E9" s="32">
        <v>1</v>
      </c>
      <c r="F9" s="32"/>
      <c r="G9" s="32"/>
      <c r="H9" s="32"/>
      <c r="I9" s="32">
        <v>1</v>
      </c>
      <c r="J9" s="32"/>
      <c r="K9" s="32"/>
      <c r="L9" s="32"/>
      <c r="M9" s="35"/>
      <c r="N9" s="35"/>
      <c r="O9" s="35"/>
      <c r="P9" s="35"/>
      <c r="Q9" s="35"/>
      <c r="R9" s="36">
        <f>'SWOT-TOWS'!D10</f>
        <v>0.1</v>
      </c>
      <c r="S9" s="32">
        <f t="shared" si="0"/>
        <v>5</v>
      </c>
      <c r="T9" s="32">
        <f t="shared" si="1"/>
        <v>0.5</v>
      </c>
      <c r="U9" s="33"/>
    </row>
    <row r="10" spans="1:21" ht="14.4">
      <c r="A10" s="34">
        <f>'SWOT-TOWS'!C11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'SWOT-TOWS'!D11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'SWOT-TOWS'!C12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'SWOT-TOWS'!D12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'SWOT-TOWS'!C13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'SWOT-TOWS'!D13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'SWOT-TOWS'!C14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'SWOT-TOWS'!D14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'SWOT-TOWS'!C15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'SWOT-TOWS'!D15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'SWOT-TOWS'!C16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'SWOT-TOWS'!D16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'SWOT-TOWS'!C17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'SWOT-TOWS'!D17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'SWOT-TOWS'!C18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'SWOT-TOWS'!D18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'SWOT-TOWS'!C19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'SWOT-TOWS'!D19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'SWOT-TOWS'!I1</f>
        <v>0.99999999999999989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 A_moc-F_szans'!B20</f>
        <v>0.2</v>
      </c>
      <c r="C20" s="36">
        <f>'S A_moc-F_szans'!C20</f>
        <v>0.15</v>
      </c>
      <c r="D20" s="36">
        <f>'S A_moc-F_szans'!D20</f>
        <v>0.05</v>
      </c>
      <c r="E20" s="36">
        <f>'S A_moc-F_szans'!E20</f>
        <v>0.2</v>
      </c>
      <c r="F20" s="36">
        <f>'S A_moc-F_szans'!F20</f>
        <v>0.1</v>
      </c>
      <c r="G20" s="36">
        <f>'S A_moc-F_szans'!G20</f>
        <v>0.1</v>
      </c>
      <c r="H20" s="36">
        <f>'S A_moc-F_szans'!H20</f>
        <v>0.15</v>
      </c>
      <c r="I20" s="36">
        <f>'S A_moc-F_szans'!I20</f>
        <v>0.05</v>
      </c>
      <c r="J20" s="36">
        <f>'S A_moc-F_szans'!J20</f>
        <v>0</v>
      </c>
      <c r="K20" s="36">
        <f>'S A_moc-F_szans'!K20</f>
        <v>0</v>
      </c>
      <c r="L20" s="36">
        <f>'S A_moc-F_szans'!L20</f>
        <v>0</v>
      </c>
      <c r="M20" s="36">
        <f>'S A_moc-F_szans'!M20</f>
        <v>0</v>
      </c>
      <c r="N20" s="36">
        <f>'S A_moc-F_szans'!N20</f>
        <v>0</v>
      </c>
      <c r="O20" s="36">
        <f>'S A_moc-F_szans'!O20</f>
        <v>0</v>
      </c>
      <c r="P20" s="36">
        <f>'S A_moc-F_szans'!P20</f>
        <v>0</v>
      </c>
      <c r="Q20" s="36">
        <f>'S A_moc-F_szans'!Q20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6</v>
      </c>
      <c r="C21" s="32">
        <f t="shared" ref="C21:Q21" si="2">SUMIF(C2:C19,1)</f>
        <v>6</v>
      </c>
      <c r="D21" s="32">
        <f t="shared" si="2"/>
        <v>6</v>
      </c>
      <c r="E21" s="32">
        <f t="shared" si="2"/>
        <v>7</v>
      </c>
      <c r="F21" s="32">
        <f t="shared" si="2"/>
        <v>4</v>
      </c>
      <c r="G21" s="32">
        <f t="shared" si="2"/>
        <v>5</v>
      </c>
      <c r="H21" s="32">
        <f t="shared" si="2"/>
        <v>2</v>
      </c>
      <c r="I21" s="32">
        <f t="shared" si="2"/>
        <v>4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1.2000000000000002</v>
      </c>
      <c r="C22" s="38">
        <f t="shared" ref="C22:Q22" si="3">C20*C21</f>
        <v>0.89999999999999991</v>
      </c>
      <c r="D22" s="38">
        <f t="shared" si="3"/>
        <v>0.30000000000000004</v>
      </c>
      <c r="E22" s="38">
        <f t="shared" si="3"/>
        <v>1.4000000000000001</v>
      </c>
      <c r="F22" s="38">
        <f t="shared" si="3"/>
        <v>0.4</v>
      </c>
      <c r="G22" s="38">
        <f t="shared" si="3"/>
        <v>0.5</v>
      </c>
      <c r="H22" s="38">
        <f t="shared" si="3"/>
        <v>0.3</v>
      </c>
      <c r="I22" s="38">
        <f t="shared" si="3"/>
        <v>0.2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76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10</v>
      </c>
      <c r="U25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5" zoomScaleNormal="85" workbookViewId="0">
      <pane xSplit="1" ySplit="1" topLeftCell="B2" activePane="bottomRight" state="frozen"/>
      <selection activeCell="X8" sqref="X8"/>
      <selection pane="topRight" activeCell="X8" sqref="X8"/>
      <selection pane="bottomLeft" activeCell="X8" sqref="X8"/>
      <selection pane="bottomRight" sqref="A1:U25"/>
    </sheetView>
  </sheetViews>
  <sheetFormatPr defaultColWidth="9" defaultRowHeight="13.8"/>
  <cols>
    <col min="1" max="1" width="35" style="25" customWidth="1"/>
    <col min="2" max="3" width="5.19921875" style="25" bestFit="1" customWidth="1"/>
    <col min="4" max="4" width="7.5" style="25" bestFit="1" customWidth="1"/>
    <col min="5" max="6" width="5.19921875" style="25" bestFit="1" customWidth="1"/>
    <col min="7" max="8" width="7.5" style="25" bestFit="1" customWidth="1"/>
    <col min="9" max="17" width="3" style="25" bestFit="1" customWidth="1"/>
    <col min="18" max="18" width="4.09765625" style="25" bestFit="1" customWidth="1"/>
    <col min="19" max="19" width="5.3984375" style="25" bestFit="1" customWidth="1"/>
    <col min="20" max="20" width="8" style="25" bestFit="1" customWidth="1"/>
    <col min="21" max="21" width="4.19921875" style="25" bestFit="1" customWidth="1"/>
    <col min="22" max="16384" width="9" style="25"/>
  </cols>
  <sheetData>
    <row r="1" spans="1:21" ht="175.2">
      <c r="A1" s="30" t="s">
        <v>30</v>
      </c>
      <c r="B1" s="42" t="str">
        <f>'SWOT-TOWS'!$H3</f>
        <v>Rozwijająca się wśród weterynarzy moda na posiadania własnych aparatów biochemicznych</v>
      </c>
      <c r="C1" s="42" t="str">
        <f>'SWOT-TOWS'!$H4</f>
        <v>Możliwość ekspansji na polski rynek koncernów zagranicznych</v>
      </c>
      <c r="D1" s="42" t="str">
        <f>'SWOT-TOWS'!$H5</f>
        <v>Brak otwartości na rozwój świadomości ze strony lekarzy weterynarii, szczególnie poza ośrodkami akademickimi</v>
      </c>
      <c r="E1" s="42" t="str">
        <f>'SWOT-TOWS'!$H6</f>
        <v>Możliwość uruchamiania laboratoriów przez firmy dotychczas zajmujące się rynkiem badań „ludzkich”</v>
      </c>
      <c r="F1" s="42" t="str">
        <f>'SWOT-TOWS'!$H7</f>
        <v>Możliwość braku środków na rozwój ze względu na konieczność tworzenia funduszu wykupu</v>
      </c>
      <c r="G1" s="42" t="str">
        <f>'SWOT-TOWS'!$H8</f>
        <v>Pojawiające się nowe podmioty oferujące wysoce specjalistyczne usługi diagnostyczne w dziedzinie genetyki dofinansowywane z dotacji ue</v>
      </c>
      <c r="H1" s="42" t="str">
        <f>'SWOT-TOWS'!$H9</f>
        <v>Brak elastyczności w terminowości odbiorów materiału przy jednoczesnej konieczności współpracy z firmami kurierskimi</v>
      </c>
      <c r="I1" s="42">
        <f>'SWOT-TOWS'!$H10</f>
        <v>0</v>
      </c>
      <c r="J1" s="42">
        <f>'SWOT-TOWS'!$H11</f>
        <v>0</v>
      </c>
      <c r="K1" s="42">
        <f>'SWOT-TOWS'!$H12</f>
        <v>0</v>
      </c>
      <c r="L1" s="42">
        <f>'SWOT-TOWS'!$H13</f>
        <v>0</v>
      </c>
      <c r="M1" s="42">
        <f>'SWOT-TOWS'!$H14</f>
        <v>0</v>
      </c>
      <c r="N1" s="42">
        <f>'SWOT-TOWS'!$H15</f>
        <v>0</v>
      </c>
      <c r="O1" s="42">
        <f>'SWOT-TOWS'!$H16</f>
        <v>0</v>
      </c>
      <c r="P1" s="42">
        <f>'SWOT-TOWS'!$H17</f>
        <v>0</v>
      </c>
      <c r="Q1" s="42">
        <f>'SWOT-TOWS'!$H18</f>
        <v>0</v>
      </c>
      <c r="R1" s="32" t="s">
        <v>1</v>
      </c>
      <c r="S1" s="32" t="s">
        <v>7</v>
      </c>
      <c r="T1" s="32" t="s">
        <v>11</v>
      </c>
      <c r="U1" s="33" t="s">
        <v>6</v>
      </c>
    </row>
    <row r="2" spans="1:21" ht="14.4">
      <c r="A2" s="34" t="str">
        <f>'SWOT-TOWS'!C3</f>
        <v>Brak doświadczenia w prowadzeniu biznesu na szeroką skalę</v>
      </c>
      <c r="B2" s="32"/>
      <c r="C2" s="32">
        <v>1</v>
      </c>
      <c r="D2" s="32"/>
      <c r="E2" s="32">
        <v>1</v>
      </c>
      <c r="F2" s="32">
        <v>1</v>
      </c>
      <c r="G2" s="32">
        <v>1</v>
      </c>
      <c r="H2" s="32"/>
      <c r="I2" s="32"/>
      <c r="J2" s="32"/>
      <c r="K2" s="32"/>
      <c r="L2" s="32"/>
      <c r="M2" s="35"/>
      <c r="N2" s="35"/>
      <c r="O2" s="35"/>
      <c r="P2" s="35"/>
      <c r="Q2" s="35"/>
      <c r="R2" s="36">
        <f>'SWOT-TOWS'!D3</f>
        <v>0.15</v>
      </c>
      <c r="S2" s="32">
        <f>SUMIF(B2:Q2,1)</f>
        <v>4</v>
      </c>
      <c r="T2" s="32">
        <f>R2*S2</f>
        <v>0.6</v>
      </c>
      <c r="U2" s="33"/>
    </row>
    <row r="3" spans="1:21" ht="26.4">
      <c r="A3" s="34" t="str">
        <f>'SWOT-TOWS'!C4</f>
        <v>Brak kadry handlowców wyspecjalizowanych w zakresie diagnostyki</v>
      </c>
      <c r="B3" s="32">
        <v>1</v>
      </c>
      <c r="C3" s="32">
        <v>1</v>
      </c>
      <c r="D3" s="32"/>
      <c r="E3" s="32">
        <v>1</v>
      </c>
      <c r="F3" s="32">
        <v>1</v>
      </c>
      <c r="G3" s="32">
        <v>1</v>
      </c>
      <c r="H3" s="32">
        <v>1</v>
      </c>
      <c r="I3" s="32"/>
      <c r="J3" s="32"/>
      <c r="K3" s="32"/>
      <c r="L3" s="32"/>
      <c r="M3" s="35"/>
      <c r="N3" s="35"/>
      <c r="O3" s="35"/>
      <c r="P3" s="35"/>
      <c r="Q3" s="35"/>
      <c r="R3" s="36">
        <f>'SWOT-TOWS'!D4</f>
        <v>0.1</v>
      </c>
      <c r="S3" s="32">
        <f t="shared" ref="S3:S19" si="0">SUMIF(B3:Q3,1)</f>
        <v>6</v>
      </c>
      <c r="T3" s="32">
        <f t="shared" ref="T3:T19" si="1">R3*S3</f>
        <v>0.60000000000000009</v>
      </c>
      <c r="U3" s="33"/>
    </row>
    <row r="4" spans="1:21" ht="14.4">
      <c r="A4" s="34" t="str">
        <f>'SWOT-TOWS'!C5</f>
        <v>Wysokie koszty stałe utrzymania infrastruktury</v>
      </c>
      <c r="B4" s="32"/>
      <c r="C4" s="32">
        <v>1</v>
      </c>
      <c r="D4" s="32">
        <v>1</v>
      </c>
      <c r="E4" s="32">
        <v>1</v>
      </c>
      <c r="F4" s="32">
        <v>1</v>
      </c>
      <c r="G4" s="32">
        <v>1</v>
      </c>
      <c r="H4" s="32"/>
      <c r="I4" s="32"/>
      <c r="J4" s="32"/>
      <c r="K4" s="32"/>
      <c r="L4" s="32"/>
      <c r="M4" s="35"/>
      <c r="N4" s="35"/>
      <c r="O4" s="35"/>
      <c r="P4" s="35"/>
      <c r="Q4" s="35"/>
      <c r="R4" s="36">
        <f>'SWOT-TOWS'!D5</f>
        <v>0.2</v>
      </c>
      <c r="S4" s="32">
        <f t="shared" si="0"/>
        <v>5</v>
      </c>
      <c r="T4" s="32">
        <f t="shared" si="1"/>
        <v>1</v>
      </c>
      <c r="U4" s="33"/>
    </row>
    <row r="5" spans="1:21" ht="26.4">
      <c r="A5" s="34" t="str">
        <f>'SWOT-TOWS'!C6</f>
        <v>Brak środków pieniężnych na zintensyfikowanie rozwoju dotychczasowej działalności</v>
      </c>
      <c r="B5" s="32">
        <v>1</v>
      </c>
      <c r="C5" s="32">
        <v>1</v>
      </c>
      <c r="D5" s="32"/>
      <c r="E5" s="32">
        <v>1</v>
      </c>
      <c r="F5" s="32">
        <v>1</v>
      </c>
      <c r="G5" s="32">
        <v>1</v>
      </c>
      <c r="H5" s="32"/>
      <c r="I5" s="32"/>
      <c r="J5" s="32"/>
      <c r="K5" s="32"/>
      <c r="L5" s="32"/>
      <c r="M5" s="35"/>
      <c r="N5" s="35"/>
      <c r="O5" s="35"/>
      <c r="P5" s="35"/>
      <c r="Q5" s="35"/>
      <c r="R5" s="36">
        <f>'SWOT-TOWS'!D6</f>
        <v>0.1</v>
      </c>
      <c r="S5" s="32">
        <f t="shared" si="0"/>
        <v>5</v>
      </c>
      <c r="T5" s="32">
        <f t="shared" si="1"/>
        <v>0.5</v>
      </c>
      <c r="U5" s="33"/>
    </row>
    <row r="6" spans="1:21" ht="26.4">
      <c r="A6" s="34" t="str">
        <f>'SWOT-TOWS'!C7</f>
        <v>Brak środków pieniężnych na rozpoczęcie działalności w zakresie biologii molekularnej</v>
      </c>
      <c r="B6" s="32"/>
      <c r="C6" s="32">
        <v>1</v>
      </c>
      <c r="D6" s="32"/>
      <c r="E6" s="32">
        <v>1</v>
      </c>
      <c r="F6" s="32">
        <v>1</v>
      </c>
      <c r="G6" s="32">
        <v>1</v>
      </c>
      <c r="H6" s="32"/>
      <c r="I6" s="32"/>
      <c r="J6" s="32"/>
      <c r="K6" s="32"/>
      <c r="L6" s="32"/>
      <c r="M6" s="35"/>
      <c r="N6" s="35"/>
      <c r="O6" s="35"/>
      <c r="P6" s="35"/>
      <c r="Q6" s="35"/>
      <c r="R6" s="36">
        <f>'SWOT-TOWS'!D7</f>
        <v>0.1</v>
      </c>
      <c r="S6" s="32">
        <f t="shared" si="0"/>
        <v>4</v>
      </c>
      <c r="T6" s="32">
        <f t="shared" si="1"/>
        <v>0.4</v>
      </c>
      <c r="U6" s="33"/>
    </row>
    <row r="7" spans="1:21" ht="26.4">
      <c r="A7" s="34" t="str">
        <f>'SWOT-TOWS'!C8</f>
        <v>Brak rzetelnej wiedzy nt. Potrzeb rynku (schorzenia) w zakresie badań serologicznych</v>
      </c>
      <c r="B7" s="32">
        <v>1</v>
      </c>
      <c r="C7" s="32">
        <v>1</v>
      </c>
      <c r="D7" s="32"/>
      <c r="E7" s="32">
        <v>1</v>
      </c>
      <c r="F7" s="32"/>
      <c r="G7" s="32">
        <v>1</v>
      </c>
      <c r="H7" s="32"/>
      <c r="I7" s="32"/>
      <c r="J7" s="32"/>
      <c r="K7" s="32"/>
      <c r="L7" s="32"/>
      <c r="M7" s="35"/>
      <c r="N7" s="35"/>
      <c r="O7" s="35"/>
      <c r="P7" s="35"/>
      <c r="Q7" s="35"/>
      <c r="R7" s="36">
        <f>'SWOT-TOWS'!D8</f>
        <v>0.1</v>
      </c>
      <c r="S7" s="32">
        <f t="shared" si="0"/>
        <v>4</v>
      </c>
      <c r="T7" s="32">
        <f t="shared" si="1"/>
        <v>0.4</v>
      </c>
      <c r="U7" s="33"/>
    </row>
    <row r="8" spans="1:21" ht="26.4">
      <c r="A8" s="34" t="str">
        <f>'SWOT-TOWS'!C9</f>
        <v>Konieczność zwrotu kapitału oraz jego wysokie oprocentowanie</v>
      </c>
      <c r="B8" s="32"/>
      <c r="C8" s="32">
        <v>1</v>
      </c>
      <c r="D8" s="32"/>
      <c r="E8" s="32">
        <v>1</v>
      </c>
      <c r="F8" s="32">
        <v>1</v>
      </c>
      <c r="G8" s="32">
        <v>1</v>
      </c>
      <c r="H8" s="32">
        <v>1</v>
      </c>
      <c r="I8" s="32"/>
      <c r="J8" s="32"/>
      <c r="K8" s="32"/>
      <c r="L8" s="32"/>
      <c r="M8" s="35"/>
      <c r="N8" s="35"/>
      <c r="O8" s="35"/>
      <c r="P8" s="35"/>
      <c r="Q8" s="35"/>
      <c r="R8" s="36">
        <f>'SWOT-TOWS'!D9</f>
        <v>0.15</v>
      </c>
      <c r="S8" s="32">
        <f t="shared" si="0"/>
        <v>5</v>
      </c>
      <c r="T8" s="32">
        <f t="shared" si="1"/>
        <v>0.75</v>
      </c>
      <c r="U8" s="33"/>
    </row>
    <row r="9" spans="1:21" ht="26.4">
      <c r="A9" s="34" t="str">
        <f>'SWOT-TOWS'!C10</f>
        <v>Duże rozproszenie odbiorców, szczególnie na rynku hodowców przemysłowych</v>
      </c>
      <c r="B9" s="32">
        <v>1</v>
      </c>
      <c r="C9" s="32">
        <v>1</v>
      </c>
      <c r="D9" s="32"/>
      <c r="E9" s="32">
        <v>1</v>
      </c>
      <c r="F9" s="32">
        <v>1</v>
      </c>
      <c r="G9" s="32">
        <v>1</v>
      </c>
      <c r="H9" s="32">
        <v>1</v>
      </c>
      <c r="I9" s="32"/>
      <c r="J9" s="32"/>
      <c r="K9" s="32"/>
      <c r="L9" s="32"/>
      <c r="M9" s="35"/>
      <c r="N9" s="35"/>
      <c r="O9" s="35"/>
      <c r="P9" s="35"/>
      <c r="Q9" s="35"/>
      <c r="R9" s="36">
        <f>'SWOT-TOWS'!D10</f>
        <v>0.1</v>
      </c>
      <c r="S9" s="32">
        <f t="shared" si="0"/>
        <v>6</v>
      </c>
      <c r="T9" s="32">
        <f t="shared" si="1"/>
        <v>0.60000000000000009</v>
      </c>
      <c r="U9" s="33"/>
    </row>
    <row r="10" spans="1:21" ht="14.4">
      <c r="A10" s="34">
        <f>'SWOT-TOWS'!C11</f>
        <v>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35"/>
      <c r="P10" s="35"/>
      <c r="Q10" s="35"/>
      <c r="R10" s="36">
        <f>'SWOT-TOWS'!D11</f>
        <v>0</v>
      </c>
      <c r="S10" s="32">
        <f t="shared" si="0"/>
        <v>0</v>
      </c>
      <c r="T10" s="32">
        <f t="shared" si="1"/>
        <v>0</v>
      </c>
      <c r="U10" s="33"/>
    </row>
    <row r="11" spans="1:21" ht="14.4">
      <c r="A11" s="34">
        <f>'SWOT-TOWS'!C12</f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5"/>
      <c r="N11" s="35"/>
      <c r="O11" s="35"/>
      <c r="P11" s="35"/>
      <c r="Q11" s="35"/>
      <c r="R11" s="36">
        <f>'SWOT-TOWS'!D12</f>
        <v>0</v>
      </c>
      <c r="S11" s="32">
        <f t="shared" si="0"/>
        <v>0</v>
      </c>
      <c r="T11" s="32">
        <f t="shared" si="1"/>
        <v>0</v>
      </c>
      <c r="U11" s="33"/>
    </row>
    <row r="12" spans="1:21" ht="14.4">
      <c r="A12" s="34">
        <f>'SWOT-TOWS'!C13</f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5"/>
      <c r="N12" s="35"/>
      <c r="O12" s="35"/>
      <c r="P12" s="35"/>
      <c r="Q12" s="35"/>
      <c r="R12" s="36">
        <f>'SWOT-TOWS'!D13</f>
        <v>0</v>
      </c>
      <c r="S12" s="32">
        <f t="shared" si="0"/>
        <v>0</v>
      </c>
      <c r="T12" s="32">
        <f t="shared" si="1"/>
        <v>0</v>
      </c>
      <c r="U12" s="33"/>
    </row>
    <row r="13" spans="1:21" ht="14.4">
      <c r="A13" s="34">
        <f>'SWOT-TOWS'!C14</f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5"/>
      <c r="N13" s="35"/>
      <c r="O13" s="35"/>
      <c r="P13" s="35"/>
      <c r="Q13" s="35"/>
      <c r="R13" s="36">
        <f>'SWOT-TOWS'!D14</f>
        <v>0</v>
      </c>
      <c r="S13" s="32">
        <f t="shared" si="0"/>
        <v>0</v>
      </c>
      <c r="T13" s="32">
        <f t="shared" si="1"/>
        <v>0</v>
      </c>
      <c r="U13" s="33"/>
    </row>
    <row r="14" spans="1:21" ht="14.4">
      <c r="A14" s="34">
        <f>'SWOT-TOWS'!C15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>
        <f>'SWOT-TOWS'!D15</f>
        <v>0</v>
      </c>
      <c r="S14" s="32">
        <f t="shared" si="0"/>
        <v>0</v>
      </c>
      <c r="T14" s="32">
        <f t="shared" si="1"/>
        <v>0</v>
      </c>
      <c r="U14" s="37"/>
    </row>
    <row r="15" spans="1:21" ht="14.4">
      <c r="A15" s="34">
        <f>'SWOT-TOWS'!C16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>
        <f>'SWOT-TOWS'!D16</f>
        <v>0</v>
      </c>
      <c r="S15" s="32">
        <f t="shared" si="0"/>
        <v>0</v>
      </c>
      <c r="T15" s="32">
        <f t="shared" si="1"/>
        <v>0</v>
      </c>
      <c r="U15" s="37"/>
    </row>
    <row r="16" spans="1:21" ht="14.4">
      <c r="A16" s="34">
        <f>'SWOT-TOWS'!C17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>
        <f>'SWOT-TOWS'!D17</f>
        <v>0</v>
      </c>
      <c r="S16" s="32">
        <f t="shared" si="0"/>
        <v>0</v>
      </c>
      <c r="T16" s="32">
        <f t="shared" si="1"/>
        <v>0</v>
      </c>
      <c r="U16" s="37"/>
    </row>
    <row r="17" spans="1:21" ht="14.4">
      <c r="A17" s="34">
        <f>'SWOT-TOWS'!C18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>
        <f>'SWOT-TOWS'!D18</f>
        <v>0</v>
      </c>
      <c r="S17" s="32">
        <f t="shared" si="0"/>
        <v>0</v>
      </c>
      <c r="T17" s="32">
        <f t="shared" si="1"/>
        <v>0</v>
      </c>
      <c r="U17" s="37"/>
    </row>
    <row r="18" spans="1:21" ht="14.4">
      <c r="A18" s="34">
        <f>'SWOT-TOWS'!C19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>
        <f>'SWOT-TOWS'!D19</f>
        <v>0</v>
      </c>
      <c r="S18" s="32">
        <f t="shared" si="0"/>
        <v>0</v>
      </c>
      <c r="T18" s="32">
        <f t="shared" si="1"/>
        <v>0</v>
      </c>
      <c r="U18" s="37"/>
    </row>
    <row r="19" spans="1:21" ht="14.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>
        <f>'SWOT-TOWS'!I1</f>
        <v>0.99999999999999989</v>
      </c>
      <c r="S19" s="32">
        <f t="shared" si="0"/>
        <v>0</v>
      </c>
      <c r="T19" s="32">
        <f t="shared" si="1"/>
        <v>0</v>
      </c>
      <c r="U19" s="37"/>
    </row>
    <row r="20" spans="1:21">
      <c r="A20" s="30" t="s">
        <v>1</v>
      </c>
      <c r="B20" s="36">
        <f>'SWOT-TOWS'!$I3</f>
        <v>0.15</v>
      </c>
      <c r="C20" s="36">
        <f>'SWOT-TOWS'!$I4</f>
        <v>0.2</v>
      </c>
      <c r="D20" s="36">
        <f>'SWOT-TOWS'!$I5</f>
        <v>0.1</v>
      </c>
      <c r="E20" s="36">
        <f>'SWOT-TOWS'!$I6</f>
        <v>0.15</v>
      </c>
      <c r="F20" s="36">
        <f>'SWOT-TOWS'!$I7</f>
        <v>0.1</v>
      </c>
      <c r="G20" s="36">
        <f>'SWOT-TOWS'!$I8</f>
        <v>0.2</v>
      </c>
      <c r="H20" s="36">
        <f>'SWOT-TOWS'!$I9</f>
        <v>0.1</v>
      </c>
      <c r="I20" s="36">
        <f>'SWOT-TOWS'!$I10</f>
        <v>0</v>
      </c>
      <c r="J20" s="36">
        <f>'SWOT-TOWS'!$I11</f>
        <v>0</v>
      </c>
      <c r="K20" s="36">
        <f>'SWOT-TOWS'!$I12</f>
        <v>0</v>
      </c>
      <c r="L20" s="36">
        <f>'SWOT-TOWS'!$I13</f>
        <v>0</v>
      </c>
      <c r="M20" s="36">
        <f>'SWOT-TOWS'!$I14</f>
        <v>0</v>
      </c>
      <c r="N20" s="36">
        <f>'SWOT-TOWS'!$I15</f>
        <v>0</v>
      </c>
      <c r="O20" s="36">
        <f>'SWOT-TOWS'!$I16</f>
        <v>0</v>
      </c>
      <c r="P20" s="36">
        <f>'SWOT-TOWS'!$I17</f>
        <v>0</v>
      </c>
      <c r="Q20" s="36">
        <f>'SWOT-TOWS'!$I18</f>
        <v>0</v>
      </c>
      <c r="R20" s="32"/>
      <c r="S20" s="32"/>
      <c r="T20" s="32"/>
      <c r="U20" s="33"/>
    </row>
    <row r="21" spans="1:21">
      <c r="A21" s="30" t="s">
        <v>7</v>
      </c>
      <c r="B21" s="32">
        <f>SUMIF(B2:B19,1)</f>
        <v>4</v>
      </c>
      <c r="C21" s="32">
        <f t="shared" ref="C21:Q21" si="2">SUMIF(C2:C19,1)</f>
        <v>8</v>
      </c>
      <c r="D21" s="32">
        <f t="shared" si="2"/>
        <v>1</v>
      </c>
      <c r="E21" s="32">
        <f t="shared" si="2"/>
        <v>8</v>
      </c>
      <c r="F21" s="32">
        <f t="shared" si="2"/>
        <v>7</v>
      </c>
      <c r="G21" s="32">
        <f t="shared" si="2"/>
        <v>8</v>
      </c>
      <c r="H21" s="32">
        <f t="shared" si="2"/>
        <v>3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2"/>
        <v>0</v>
      </c>
      <c r="Q21" s="32">
        <f t="shared" si="2"/>
        <v>0</v>
      </c>
      <c r="R21" s="32"/>
      <c r="S21" s="32"/>
      <c r="T21" s="32"/>
      <c r="U21" s="33"/>
    </row>
    <row r="22" spans="1:21">
      <c r="A22" s="30" t="s">
        <v>10</v>
      </c>
      <c r="B22" s="38">
        <f>B20*B21</f>
        <v>0.6</v>
      </c>
      <c r="C22" s="38">
        <f t="shared" ref="C22:Q22" si="3">C20*C21</f>
        <v>1.6</v>
      </c>
      <c r="D22" s="38">
        <f t="shared" si="3"/>
        <v>0.1</v>
      </c>
      <c r="E22" s="38">
        <f t="shared" si="3"/>
        <v>1.2</v>
      </c>
      <c r="F22" s="38">
        <f t="shared" si="3"/>
        <v>0.70000000000000007</v>
      </c>
      <c r="G22" s="38">
        <f t="shared" si="3"/>
        <v>1.6</v>
      </c>
      <c r="H22" s="38">
        <f t="shared" si="3"/>
        <v>0.30000000000000004</v>
      </c>
      <c r="I22" s="38">
        <f t="shared" si="3"/>
        <v>0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2"/>
      <c r="S22" s="32"/>
      <c r="T22" s="32"/>
      <c r="U22" s="33"/>
    </row>
    <row r="23" spans="1:21" ht="14.4">
      <c r="A23" s="39" t="s">
        <v>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0"/>
      <c r="S23" s="40"/>
      <c r="T23" s="40"/>
      <c r="U23" s="33"/>
    </row>
    <row r="24" spans="1:21" ht="14.4">
      <c r="A24" s="30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"/>
      <c r="N24" s="35"/>
      <c r="O24" s="35"/>
      <c r="P24" s="35"/>
      <c r="Q24" s="35"/>
      <c r="R24" s="32"/>
      <c r="S24" s="32">
        <f>SUM(S2:S13,B21:H21)</f>
        <v>78</v>
      </c>
      <c r="T24" s="32"/>
      <c r="U24" s="33"/>
    </row>
    <row r="25" spans="1:21" ht="14.4">
      <c r="A25" s="30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5"/>
      <c r="N25" s="35"/>
      <c r="O25" s="35"/>
      <c r="P25" s="35"/>
      <c r="Q25" s="35"/>
      <c r="R25" s="32"/>
      <c r="S25" s="32"/>
      <c r="T25" s="32">
        <f>SUM(T2:T19,B22:Q22)</f>
        <v>10.949999999999998</v>
      </c>
      <c r="U2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SWOT-TOWS</vt:lpstr>
      <vt:lpstr>T F_szans-A_moc</vt:lpstr>
      <vt:lpstr>T F_szans-C_slab</vt:lpstr>
      <vt:lpstr>T H_zagr-A_moc</vt:lpstr>
      <vt:lpstr>T H_zagr-C_slab</vt:lpstr>
      <vt:lpstr>S A_moc-F_szans</vt:lpstr>
      <vt:lpstr>S A_moc-H_zagr</vt:lpstr>
      <vt:lpstr>S C_slab-F_szans</vt:lpstr>
      <vt:lpstr>S C_slab-H_zagr</vt:lpstr>
      <vt:lpstr>podsum</vt:lpstr>
      <vt:lpstr>'SWOT-TOWS'!_GoBack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Maciej Szczepańczyk</cp:lastModifiedBy>
  <dcterms:created xsi:type="dcterms:W3CDTF">2008-10-13T20:05:32Z</dcterms:created>
  <dcterms:modified xsi:type="dcterms:W3CDTF">2014-01-19T14:23:10Z</dcterms:modified>
</cp:coreProperties>
</file>